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-165" windowWidth="15945" windowHeight="12825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_FilterDatabase" localSheetId="0" hidden="1">Лист1!$A$701:$M$701</definedName>
    <definedName name="_xlnm.Print_Titles" localSheetId="0">Лист1!$6:$10</definedName>
    <definedName name="_xlnm.Print_Area" localSheetId="0">Лист1!$A$1:$I$786</definedName>
  </definedNames>
  <calcPr calcId="145621"/>
</workbook>
</file>

<file path=xl/calcChain.xml><?xml version="1.0" encoding="utf-8"?>
<calcChain xmlns="http://schemas.openxmlformats.org/spreadsheetml/2006/main">
  <c r="F698" i="1" l="1"/>
  <c r="E698" i="1"/>
  <c r="D698" i="1"/>
  <c r="G746" i="1"/>
  <c r="H746" i="1"/>
  <c r="I746" i="1"/>
  <c r="G745" i="1"/>
  <c r="H745" i="1"/>
  <c r="I745" i="1"/>
  <c r="G740" i="1"/>
  <c r="H740" i="1"/>
  <c r="I740" i="1"/>
  <c r="G739" i="1"/>
  <c r="H739" i="1"/>
  <c r="I739" i="1"/>
  <c r="G737" i="1"/>
  <c r="H737" i="1"/>
  <c r="I737" i="1"/>
  <c r="G725" i="1"/>
  <c r="H725" i="1"/>
  <c r="I725" i="1"/>
  <c r="G715" i="1"/>
  <c r="H715" i="1"/>
  <c r="I715" i="1"/>
  <c r="G706" i="1"/>
  <c r="H706" i="1"/>
  <c r="I706" i="1"/>
  <c r="G705" i="1"/>
  <c r="H705" i="1"/>
  <c r="I705" i="1"/>
  <c r="G704" i="1"/>
  <c r="H704" i="1"/>
  <c r="I704" i="1"/>
  <c r="G703" i="1"/>
  <c r="H703" i="1"/>
  <c r="I703" i="1"/>
  <c r="G700" i="1"/>
  <c r="H700" i="1"/>
  <c r="I700" i="1"/>
  <c r="G699" i="1"/>
  <c r="H699" i="1"/>
  <c r="I699" i="1"/>
  <c r="F667" i="1"/>
  <c r="E667" i="1"/>
  <c r="D667" i="1"/>
  <c r="G650" i="1"/>
  <c r="H650" i="1"/>
  <c r="I650" i="1"/>
  <c r="G649" i="1"/>
  <c r="H649" i="1"/>
  <c r="I649" i="1"/>
  <c r="G646" i="1"/>
  <c r="H646" i="1"/>
  <c r="I646" i="1"/>
  <c r="G645" i="1"/>
  <c r="H645" i="1"/>
  <c r="I645" i="1"/>
  <c r="G644" i="1"/>
  <c r="H644" i="1"/>
  <c r="I644" i="1"/>
  <c r="F622" i="1"/>
  <c r="E622" i="1"/>
  <c r="D622" i="1"/>
  <c r="G623" i="1"/>
  <c r="H623" i="1"/>
  <c r="I623" i="1"/>
  <c r="E604" i="1"/>
  <c r="G612" i="1"/>
  <c r="H612" i="1"/>
  <c r="I612" i="1"/>
  <c r="F585" i="1"/>
  <c r="E585" i="1"/>
  <c r="D585" i="1"/>
  <c r="G586" i="1"/>
  <c r="H586" i="1"/>
  <c r="I586" i="1"/>
  <c r="F537" i="1"/>
  <c r="E537" i="1"/>
  <c r="D537" i="1"/>
  <c r="G579" i="1"/>
  <c r="H579" i="1"/>
  <c r="I579" i="1"/>
  <c r="G578" i="1"/>
  <c r="H578" i="1"/>
  <c r="I578" i="1"/>
  <c r="G577" i="1"/>
  <c r="H577" i="1"/>
  <c r="I577" i="1"/>
  <c r="G576" i="1"/>
  <c r="H576" i="1"/>
  <c r="I576" i="1"/>
  <c r="G569" i="1"/>
  <c r="H569" i="1"/>
  <c r="I569" i="1"/>
  <c r="G568" i="1"/>
  <c r="H568" i="1"/>
  <c r="I568" i="1"/>
  <c r="G567" i="1"/>
  <c r="H567" i="1"/>
  <c r="I567" i="1"/>
  <c r="G566" i="1"/>
  <c r="H566" i="1"/>
  <c r="I566" i="1"/>
  <c r="G563" i="1"/>
  <c r="H563" i="1"/>
  <c r="I563" i="1"/>
  <c r="G562" i="1"/>
  <c r="H562" i="1"/>
  <c r="I562" i="1"/>
  <c r="G561" i="1"/>
  <c r="H561" i="1"/>
  <c r="I561" i="1"/>
  <c r="G560" i="1"/>
  <c r="H560" i="1"/>
  <c r="I560" i="1"/>
  <c r="G559" i="1"/>
  <c r="H559" i="1"/>
  <c r="I559" i="1"/>
  <c r="G558" i="1"/>
  <c r="H558" i="1"/>
  <c r="I558" i="1"/>
  <c r="G557" i="1"/>
  <c r="H557" i="1"/>
  <c r="I557" i="1"/>
  <c r="G556" i="1"/>
  <c r="H556" i="1"/>
  <c r="I556" i="1"/>
  <c r="G555" i="1"/>
  <c r="H555" i="1"/>
  <c r="I555" i="1"/>
  <c r="G554" i="1"/>
  <c r="H554" i="1"/>
  <c r="I554" i="1"/>
  <c r="G553" i="1"/>
  <c r="H553" i="1"/>
  <c r="I553" i="1"/>
  <c r="G546" i="1"/>
  <c r="H546" i="1"/>
  <c r="I546" i="1"/>
  <c r="F488" i="1"/>
  <c r="E488" i="1"/>
  <c r="D488" i="1"/>
  <c r="G495" i="1"/>
  <c r="H495" i="1"/>
  <c r="I495" i="1"/>
  <c r="G494" i="1"/>
  <c r="H494" i="1"/>
  <c r="I494" i="1"/>
  <c r="G493" i="1"/>
  <c r="H493" i="1"/>
  <c r="I493" i="1"/>
  <c r="G492" i="1"/>
  <c r="H492" i="1"/>
  <c r="I492" i="1"/>
  <c r="G491" i="1"/>
  <c r="H491" i="1"/>
  <c r="I491" i="1"/>
  <c r="G465" i="1"/>
  <c r="H465" i="1"/>
  <c r="I465" i="1"/>
  <c r="D425" i="1"/>
  <c r="G406" i="1"/>
  <c r="H406" i="1"/>
  <c r="I406" i="1"/>
  <c r="G401" i="1"/>
  <c r="H401" i="1"/>
  <c r="I401" i="1"/>
  <c r="G400" i="1"/>
  <c r="H400" i="1"/>
  <c r="I400" i="1"/>
  <c r="G397" i="1"/>
  <c r="H397" i="1"/>
  <c r="I397" i="1"/>
  <c r="E373" i="1"/>
  <c r="G384" i="1"/>
  <c r="H384" i="1"/>
  <c r="I384" i="1"/>
  <c r="G371" i="1"/>
  <c r="H371" i="1"/>
  <c r="I371" i="1"/>
  <c r="G364" i="1"/>
  <c r="G357" i="1"/>
  <c r="H357" i="1"/>
  <c r="I357" i="1"/>
  <c r="G344" i="1"/>
  <c r="H344" i="1"/>
  <c r="I344" i="1"/>
  <c r="G328" i="1"/>
  <c r="H328" i="1"/>
  <c r="I328" i="1"/>
  <c r="G326" i="1"/>
  <c r="H326" i="1"/>
  <c r="I326" i="1"/>
  <c r="G325" i="1"/>
  <c r="H325" i="1"/>
  <c r="I325" i="1"/>
  <c r="G317" i="1"/>
  <c r="H317" i="1"/>
  <c r="I317" i="1"/>
  <c r="G316" i="1"/>
  <c r="H316" i="1"/>
  <c r="I316" i="1"/>
  <c r="G315" i="1"/>
  <c r="H315" i="1"/>
  <c r="I315" i="1"/>
  <c r="F280" i="1"/>
  <c r="H303" i="1"/>
  <c r="I311" i="1"/>
  <c r="H311" i="1"/>
  <c r="G311" i="1"/>
  <c r="F208" i="1"/>
  <c r="E208" i="1"/>
  <c r="D208" i="1"/>
  <c r="I209" i="1"/>
  <c r="H209" i="1"/>
  <c r="G209" i="1"/>
  <c r="I204" i="1"/>
  <c r="H204" i="1"/>
  <c r="G204" i="1"/>
  <c r="G203" i="1"/>
  <c r="H203" i="1"/>
  <c r="I203" i="1"/>
  <c r="G199" i="1"/>
  <c r="H199" i="1"/>
  <c r="I199" i="1"/>
  <c r="D189" i="1"/>
  <c r="F191" i="1"/>
  <c r="E191" i="1"/>
  <c r="D191" i="1"/>
  <c r="I192" i="1"/>
  <c r="H192" i="1"/>
  <c r="G192" i="1"/>
  <c r="I193" i="1"/>
  <c r="H193" i="1"/>
  <c r="G193" i="1"/>
  <c r="F181" i="1"/>
  <c r="E181" i="1"/>
  <c r="D181" i="1"/>
  <c r="G185" i="1"/>
  <c r="H185" i="1"/>
  <c r="I185" i="1"/>
  <c r="G184" i="1"/>
  <c r="H184" i="1"/>
  <c r="I184" i="1"/>
  <c r="I122" i="1"/>
  <c r="H122" i="1"/>
  <c r="G122" i="1"/>
  <c r="I72" i="1"/>
  <c r="H72" i="1"/>
  <c r="G72" i="1"/>
  <c r="G110" i="1"/>
  <c r="H110" i="1"/>
  <c r="I110" i="1"/>
  <c r="I96" i="1"/>
  <c r="I94" i="1"/>
  <c r="H94" i="1"/>
  <c r="G94" i="1"/>
  <c r="I93" i="1"/>
  <c r="H93" i="1"/>
  <c r="G93" i="1"/>
  <c r="I91" i="1"/>
  <c r="H91" i="1"/>
  <c r="G91" i="1"/>
  <c r="I90" i="1"/>
  <c r="H90" i="1"/>
  <c r="G90" i="1"/>
  <c r="I89" i="1"/>
  <c r="H89" i="1"/>
  <c r="G89" i="1"/>
  <c r="I88" i="1"/>
  <c r="H88" i="1"/>
  <c r="G88" i="1"/>
  <c r="I85" i="1"/>
  <c r="H85" i="1"/>
  <c r="G85" i="1"/>
  <c r="I84" i="1"/>
  <c r="H84" i="1"/>
  <c r="G84" i="1"/>
  <c r="I80" i="1"/>
  <c r="H80" i="1"/>
  <c r="G80" i="1"/>
  <c r="I78" i="1"/>
  <c r="H78" i="1"/>
  <c r="G78" i="1"/>
  <c r="I77" i="1"/>
  <c r="H77" i="1"/>
  <c r="G77" i="1"/>
  <c r="I71" i="1"/>
  <c r="H71" i="1"/>
  <c r="G71" i="1"/>
  <c r="I69" i="1"/>
  <c r="H69" i="1"/>
  <c r="G69" i="1"/>
  <c r="I66" i="1"/>
  <c r="H66" i="1"/>
  <c r="G66" i="1"/>
  <c r="G62" i="1"/>
  <c r="H62" i="1"/>
  <c r="I62" i="1"/>
  <c r="G36" i="1"/>
  <c r="D15" i="1"/>
  <c r="I18" i="1"/>
  <c r="H18" i="1"/>
  <c r="G18" i="1"/>
  <c r="G17" i="1"/>
  <c r="H17" i="1"/>
  <c r="I17" i="1"/>
  <c r="H323" i="1"/>
  <c r="I323" i="1"/>
  <c r="I38" i="1"/>
  <c r="I37" i="1"/>
  <c r="I36" i="1"/>
  <c r="I34" i="1"/>
  <c r="I33" i="1"/>
  <c r="I32" i="1"/>
  <c r="I31" i="1"/>
  <c r="I22" i="1"/>
  <c r="I21" i="1"/>
  <c r="I20" i="1"/>
  <c r="I19" i="1"/>
  <c r="I16" i="1"/>
  <c r="D750" i="1"/>
  <c r="D64" i="1"/>
  <c r="I182" i="1"/>
  <c r="I183" i="1"/>
  <c r="H182" i="1"/>
  <c r="H183" i="1"/>
  <c r="G182" i="1"/>
  <c r="G183" i="1"/>
  <c r="I180" i="1"/>
  <c r="H180" i="1"/>
  <c r="G180" i="1"/>
  <c r="F179" i="1"/>
  <c r="D179" i="1"/>
  <c r="E179" i="1"/>
  <c r="D187" i="1" l="1"/>
  <c r="G191" i="1"/>
  <c r="H191" i="1"/>
  <c r="I191" i="1"/>
  <c r="I181" i="1"/>
  <c r="G181" i="1"/>
  <c r="H181" i="1"/>
  <c r="I177" i="1" l="1"/>
  <c r="H177" i="1"/>
  <c r="G177" i="1"/>
  <c r="E176" i="1"/>
  <c r="F176" i="1"/>
  <c r="D176" i="1"/>
  <c r="E174" i="1"/>
  <c r="F174" i="1"/>
  <c r="I172" i="1"/>
  <c r="I173" i="1"/>
  <c r="E171" i="1"/>
  <c r="D171" i="1"/>
  <c r="F171" i="1"/>
  <c r="H172" i="1"/>
  <c r="H173" i="1"/>
  <c r="G172" i="1"/>
  <c r="G173" i="1"/>
  <c r="D784" i="1"/>
  <c r="E784" i="1"/>
  <c r="I753" i="1"/>
  <c r="I754" i="1"/>
  <c r="I755" i="1"/>
  <c r="H753" i="1"/>
  <c r="H754" i="1"/>
  <c r="H755" i="1"/>
  <c r="G753" i="1"/>
  <c r="G754" i="1"/>
  <c r="G755" i="1"/>
  <c r="I605" i="1"/>
  <c r="I606" i="1"/>
  <c r="I607" i="1"/>
  <c r="I608" i="1"/>
  <c r="I609" i="1"/>
  <c r="I610" i="1"/>
  <c r="I611" i="1"/>
  <c r="I613" i="1"/>
  <c r="I614" i="1"/>
  <c r="H605" i="1"/>
  <c r="H606" i="1"/>
  <c r="H607" i="1"/>
  <c r="H608" i="1"/>
  <c r="H609" i="1"/>
  <c r="H610" i="1"/>
  <c r="H611" i="1"/>
  <c r="H613" i="1"/>
  <c r="H614" i="1"/>
  <c r="G605" i="1"/>
  <c r="G606" i="1"/>
  <c r="G607" i="1"/>
  <c r="G608" i="1"/>
  <c r="G609" i="1"/>
  <c r="G610" i="1"/>
  <c r="G611" i="1"/>
  <c r="G613" i="1"/>
  <c r="G614" i="1"/>
  <c r="D604" i="1"/>
  <c r="F604" i="1"/>
  <c r="I524" i="1"/>
  <c r="H524" i="1"/>
  <c r="G524" i="1"/>
  <c r="I459" i="1"/>
  <c r="H459" i="1"/>
  <c r="G459" i="1"/>
  <c r="D458" i="1"/>
  <c r="F458" i="1"/>
  <c r="E458" i="1"/>
  <c r="I443" i="1"/>
  <c r="H443" i="1"/>
  <c r="G443" i="1"/>
  <c r="I366" i="1"/>
  <c r="I367" i="1"/>
  <c r="I368" i="1"/>
  <c r="I369" i="1"/>
  <c r="H366" i="1"/>
  <c r="H367" i="1"/>
  <c r="H368" i="1"/>
  <c r="H369" i="1"/>
  <c r="G366" i="1"/>
  <c r="G367" i="1"/>
  <c r="G368" i="1"/>
  <c r="G369" i="1"/>
  <c r="I266" i="1"/>
  <c r="I267" i="1"/>
  <c r="I268" i="1"/>
  <c r="I269" i="1"/>
  <c r="I270" i="1"/>
  <c r="I271" i="1"/>
  <c r="I272" i="1"/>
  <c r="I273" i="1"/>
  <c r="H268" i="1"/>
  <c r="H269" i="1"/>
  <c r="H270" i="1"/>
  <c r="H271" i="1"/>
  <c r="H272" i="1"/>
  <c r="G210" i="1"/>
  <c r="I112" i="1"/>
  <c r="H112" i="1"/>
  <c r="G112" i="1"/>
  <c r="F64" i="1"/>
  <c r="E64" i="1"/>
  <c r="I604" i="1" l="1"/>
  <c r="G604" i="1"/>
  <c r="H604" i="1"/>
  <c r="I458" i="1"/>
  <c r="H458" i="1"/>
  <c r="G458" i="1"/>
  <c r="G16" i="1"/>
  <c r="G19" i="1"/>
  <c r="G20" i="1"/>
  <c r="G21" i="1"/>
  <c r="G22" i="1"/>
  <c r="G23" i="1"/>
  <c r="F189" i="1"/>
  <c r="F187" i="1" s="1"/>
  <c r="E189" i="1"/>
  <c r="E187" i="1" s="1"/>
  <c r="I190" i="1"/>
  <c r="H190" i="1"/>
  <c r="G190" i="1"/>
  <c r="D778" i="1"/>
  <c r="I179" i="1" l="1"/>
  <c r="H189" i="1"/>
  <c r="G187" i="1"/>
  <c r="H187" i="1"/>
  <c r="G189" i="1"/>
  <c r="I187" i="1"/>
  <c r="I189" i="1"/>
  <c r="G179" i="1"/>
  <c r="H179" i="1"/>
  <c r="F688" i="1"/>
  <c r="E688" i="1"/>
  <c r="D688" i="1"/>
  <c r="I690" i="1"/>
  <c r="I691" i="1"/>
  <c r="I692" i="1"/>
  <c r="I693" i="1"/>
  <c r="I694" i="1"/>
  <c r="H690" i="1"/>
  <c r="H691" i="1"/>
  <c r="H692" i="1"/>
  <c r="H693" i="1"/>
  <c r="H694" i="1"/>
  <c r="I678" i="1"/>
  <c r="I679" i="1"/>
  <c r="I680" i="1"/>
  <c r="I681" i="1"/>
  <c r="I682" i="1"/>
  <c r="I683" i="1"/>
  <c r="I684" i="1"/>
  <c r="H678" i="1"/>
  <c r="H679" i="1"/>
  <c r="H680" i="1"/>
  <c r="H681" i="1"/>
  <c r="H682" i="1"/>
  <c r="H683" i="1"/>
  <c r="H684" i="1"/>
  <c r="H685" i="1"/>
  <c r="H618" i="1"/>
  <c r="G618" i="1"/>
  <c r="F617" i="1"/>
  <c r="E617" i="1"/>
  <c r="D617" i="1"/>
  <c r="F615" i="1"/>
  <c r="E615" i="1"/>
  <c r="D615" i="1"/>
  <c r="D600" i="1" s="1"/>
  <c r="F600" i="1" l="1"/>
  <c r="E600" i="1"/>
  <c r="I688" i="1"/>
  <c r="H688" i="1"/>
  <c r="H617" i="1"/>
  <c r="G617" i="1"/>
  <c r="I617" i="1"/>
  <c r="I581" i="1"/>
  <c r="I582" i="1"/>
  <c r="I583" i="1"/>
  <c r="H581" i="1"/>
  <c r="H582" i="1"/>
  <c r="H583" i="1"/>
  <c r="G581" i="1"/>
  <c r="G582" i="1"/>
  <c r="I548" i="1"/>
  <c r="I549" i="1"/>
  <c r="I550" i="1"/>
  <c r="I551" i="1"/>
  <c r="I552" i="1"/>
  <c r="I564" i="1"/>
  <c r="I565" i="1"/>
  <c r="I570" i="1"/>
  <c r="I571" i="1"/>
  <c r="I572" i="1"/>
  <c r="H548" i="1"/>
  <c r="H549" i="1"/>
  <c r="H550" i="1"/>
  <c r="H551" i="1"/>
  <c r="H552" i="1"/>
  <c r="H564" i="1"/>
  <c r="H565" i="1"/>
  <c r="H570" i="1"/>
  <c r="H571" i="1"/>
  <c r="H572" i="1"/>
  <c r="G548" i="1"/>
  <c r="G549" i="1"/>
  <c r="G550" i="1"/>
  <c r="G551" i="1"/>
  <c r="G552" i="1"/>
  <c r="G564" i="1"/>
  <c r="G565" i="1"/>
  <c r="G570" i="1"/>
  <c r="G571" i="1"/>
  <c r="G572" i="1"/>
  <c r="I532" i="1"/>
  <c r="I533" i="1"/>
  <c r="I534" i="1"/>
  <c r="I535" i="1"/>
  <c r="I536" i="1"/>
  <c r="H532" i="1"/>
  <c r="H533" i="1"/>
  <c r="H534" i="1"/>
  <c r="H535" i="1"/>
  <c r="G532" i="1"/>
  <c r="G533" i="1"/>
  <c r="G534" i="1"/>
  <c r="G535" i="1"/>
  <c r="F498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E500" i="1"/>
  <c r="F500" i="1"/>
  <c r="D500" i="1"/>
  <c r="I499" i="1"/>
  <c r="H499" i="1"/>
  <c r="G499" i="1"/>
  <c r="E498" i="1"/>
  <c r="D498" i="1"/>
  <c r="I490" i="1"/>
  <c r="H490" i="1"/>
  <c r="G490" i="1"/>
  <c r="I489" i="1"/>
  <c r="H489" i="1"/>
  <c r="G489" i="1"/>
  <c r="G600" i="1" l="1"/>
  <c r="H600" i="1"/>
  <c r="I600" i="1"/>
  <c r="H488" i="1"/>
  <c r="I488" i="1"/>
  <c r="G498" i="1"/>
  <c r="G488" i="1"/>
  <c r="G500" i="1"/>
  <c r="I498" i="1"/>
  <c r="H498" i="1"/>
  <c r="H500" i="1"/>
  <c r="I500" i="1"/>
  <c r="H266" i="1" l="1"/>
  <c r="H267" i="1"/>
  <c r="H273" i="1"/>
  <c r="H256" i="1"/>
  <c r="H257" i="1"/>
  <c r="I256" i="1"/>
  <c r="I257" i="1"/>
  <c r="G255" i="1"/>
  <c r="G256" i="1"/>
  <c r="G257" i="1"/>
  <c r="I218" i="1"/>
  <c r="I219" i="1"/>
  <c r="I220" i="1"/>
  <c r="I221" i="1"/>
  <c r="I222" i="1"/>
  <c r="I223" i="1"/>
  <c r="I224" i="1"/>
  <c r="I225" i="1"/>
  <c r="H218" i="1"/>
  <c r="H219" i="1"/>
  <c r="H220" i="1"/>
  <c r="H221" i="1"/>
  <c r="H222" i="1"/>
  <c r="H223" i="1"/>
  <c r="H224" i="1"/>
  <c r="H225" i="1"/>
  <c r="G218" i="1"/>
  <c r="G219" i="1"/>
  <c r="G220" i="1"/>
  <c r="G221" i="1"/>
  <c r="G222" i="1"/>
  <c r="G223" i="1"/>
  <c r="G224" i="1"/>
  <c r="G225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H33" i="1"/>
  <c r="G33" i="1"/>
  <c r="F778" i="1" l="1"/>
  <c r="I349" i="1"/>
  <c r="I350" i="1"/>
  <c r="I351" i="1"/>
  <c r="I352" i="1"/>
  <c r="I353" i="1"/>
  <c r="I354" i="1"/>
  <c r="I355" i="1"/>
  <c r="I356" i="1"/>
  <c r="I358" i="1"/>
  <c r="H349" i="1"/>
  <c r="H350" i="1"/>
  <c r="H351" i="1"/>
  <c r="H352" i="1"/>
  <c r="H353" i="1"/>
  <c r="H354" i="1"/>
  <c r="H355" i="1"/>
  <c r="H356" i="1"/>
  <c r="H358" i="1"/>
  <c r="G349" i="1"/>
  <c r="G350" i="1"/>
  <c r="G351" i="1"/>
  <c r="G352" i="1"/>
  <c r="G353" i="1"/>
  <c r="G354" i="1"/>
  <c r="G355" i="1"/>
  <c r="G356" i="1"/>
  <c r="G358" i="1"/>
  <c r="G227" i="1"/>
  <c r="I178" i="1"/>
  <c r="H178" i="1"/>
  <c r="G178" i="1"/>
  <c r="D174" i="1"/>
  <c r="G175" i="1"/>
  <c r="H175" i="1"/>
  <c r="I162" i="1"/>
  <c r="I164" i="1"/>
  <c r="I165" i="1"/>
  <c r="I166" i="1"/>
  <c r="I167" i="1"/>
  <c r="I168" i="1"/>
  <c r="I169" i="1"/>
  <c r="H162" i="1"/>
  <c r="H164" i="1"/>
  <c r="H165" i="1"/>
  <c r="H166" i="1"/>
  <c r="H167" i="1"/>
  <c r="H168" i="1"/>
  <c r="H169" i="1"/>
  <c r="G162" i="1"/>
  <c r="G164" i="1"/>
  <c r="G165" i="1"/>
  <c r="G166" i="1"/>
  <c r="G167" i="1"/>
  <c r="G168" i="1"/>
  <c r="G169" i="1"/>
  <c r="I148" i="1"/>
  <c r="H148" i="1"/>
  <c r="G148" i="1"/>
  <c r="I143" i="1"/>
  <c r="H143" i="1"/>
  <c r="G143" i="1"/>
  <c r="I780" i="1"/>
  <c r="I779" i="1"/>
  <c r="H780" i="1"/>
  <c r="H779" i="1"/>
  <c r="G779" i="1"/>
  <c r="E778" i="1"/>
  <c r="I686" i="1"/>
  <c r="H686" i="1"/>
  <c r="I671" i="1"/>
  <c r="I673" i="1"/>
  <c r="I674" i="1"/>
  <c r="I675" i="1"/>
  <c r="I676" i="1"/>
  <c r="H671" i="1"/>
  <c r="H673" i="1"/>
  <c r="H674" i="1"/>
  <c r="H675" i="1"/>
  <c r="H676" i="1"/>
  <c r="I653" i="1"/>
  <c r="I654" i="1"/>
  <c r="I655" i="1"/>
  <c r="I656" i="1"/>
  <c r="I657" i="1"/>
  <c r="I658" i="1"/>
  <c r="I659" i="1"/>
  <c r="I660" i="1"/>
  <c r="I661" i="1"/>
  <c r="I662" i="1"/>
  <c r="I663" i="1"/>
  <c r="H653" i="1"/>
  <c r="H654" i="1"/>
  <c r="H655" i="1"/>
  <c r="H656" i="1"/>
  <c r="H657" i="1"/>
  <c r="H658" i="1"/>
  <c r="H659" i="1"/>
  <c r="H660" i="1"/>
  <c r="H661" i="1"/>
  <c r="H662" i="1"/>
  <c r="H663" i="1"/>
  <c r="G653" i="1"/>
  <c r="G654" i="1"/>
  <c r="G655" i="1"/>
  <c r="G656" i="1"/>
  <c r="G657" i="1"/>
  <c r="G658" i="1"/>
  <c r="G659" i="1"/>
  <c r="G660" i="1"/>
  <c r="G661" i="1"/>
  <c r="G662" i="1"/>
  <c r="G663" i="1"/>
  <c r="I628" i="1"/>
  <c r="I629" i="1"/>
  <c r="I630" i="1"/>
  <c r="I631" i="1"/>
  <c r="I633" i="1"/>
  <c r="I634" i="1"/>
  <c r="I635" i="1"/>
  <c r="I636" i="1"/>
  <c r="I637" i="1"/>
  <c r="H628" i="1"/>
  <c r="H629" i="1"/>
  <c r="H630" i="1"/>
  <c r="H631" i="1"/>
  <c r="H633" i="1"/>
  <c r="H634" i="1"/>
  <c r="H635" i="1"/>
  <c r="H636" i="1"/>
  <c r="H637" i="1"/>
  <c r="G628" i="1"/>
  <c r="G629" i="1"/>
  <c r="G630" i="1"/>
  <c r="G631" i="1"/>
  <c r="G633" i="1"/>
  <c r="G634" i="1"/>
  <c r="G635" i="1"/>
  <c r="G636" i="1"/>
  <c r="G637" i="1"/>
  <c r="I618" i="1"/>
  <c r="I590" i="1"/>
  <c r="I591" i="1"/>
  <c r="I592" i="1"/>
  <c r="I593" i="1"/>
  <c r="I594" i="1"/>
  <c r="I595" i="1"/>
  <c r="I596" i="1"/>
  <c r="I597" i="1"/>
  <c r="I598" i="1"/>
  <c r="H590" i="1"/>
  <c r="H591" i="1"/>
  <c r="H592" i="1"/>
  <c r="H593" i="1"/>
  <c r="H594" i="1"/>
  <c r="H595" i="1"/>
  <c r="H596" i="1"/>
  <c r="H597" i="1"/>
  <c r="H598" i="1"/>
  <c r="G590" i="1"/>
  <c r="G591" i="1"/>
  <c r="G592" i="1"/>
  <c r="G593" i="1"/>
  <c r="G594" i="1"/>
  <c r="G595" i="1"/>
  <c r="G596" i="1"/>
  <c r="G597" i="1"/>
  <c r="G598" i="1"/>
  <c r="I541" i="1"/>
  <c r="I542" i="1"/>
  <c r="I544" i="1"/>
  <c r="I545" i="1"/>
  <c r="I547" i="1"/>
  <c r="I573" i="1"/>
  <c r="I574" i="1"/>
  <c r="I575" i="1"/>
  <c r="H541" i="1"/>
  <c r="H542" i="1"/>
  <c r="H544" i="1"/>
  <c r="H545" i="1"/>
  <c r="H547" i="1"/>
  <c r="H573" i="1"/>
  <c r="H574" i="1"/>
  <c r="H575" i="1"/>
  <c r="G541" i="1"/>
  <c r="G542" i="1"/>
  <c r="G544" i="1"/>
  <c r="G545" i="1"/>
  <c r="G547" i="1"/>
  <c r="G573" i="1"/>
  <c r="G574" i="1"/>
  <c r="G575" i="1"/>
  <c r="I530" i="1"/>
  <c r="I531" i="1"/>
  <c r="H530" i="1"/>
  <c r="H531" i="1"/>
  <c r="H536" i="1"/>
  <c r="G530" i="1"/>
  <c r="G531" i="1"/>
  <c r="G536" i="1"/>
  <c r="I476" i="1"/>
  <c r="I477" i="1"/>
  <c r="I478" i="1"/>
  <c r="I481" i="1"/>
  <c r="H476" i="1"/>
  <c r="H477" i="1"/>
  <c r="H478" i="1"/>
  <c r="H481" i="1"/>
  <c r="G476" i="1"/>
  <c r="G477" i="1"/>
  <c r="G478" i="1"/>
  <c r="G481" i="1"/>
  <c r="I484" i="1"/>
  <c r="H484" i="1"/>
  <c r="G484" i="1"/>
  <c r="I472" i="1"/>
  <c r="I473" i="1"/>
  <c r="H472" i="1"/>
  <c r="H473" i="1"/>
  <c r="G472" i="1"/>
  <c r="G473" i="1"/>
  <c r="I453" i="1"/>
  <c r="I454" i="1"/>
  <c r="I455" i="1"/>
  <c r="I456" i="1"/>
  <c r="H453" i="1"/>
  <c r="H454" i="1"/>
  <c r="H455" i="1"/>
  <c r="H456" i="1"/>
  <c r="G453" i="1"/>
  <c r="G454" i="1"/>
  <c r="G455" i="1"/>
  <c r="G456" i="1"/>
  <c r="I434" i="1"/>
  <c r="I435" i="1"/>
  <c r="I436" i="1"/>
  <c r="I437" i="1"/>
  <c r="I438" i="1"/>
  <c r="I439" i="1"/>
  <c r="I440" i="1"/>
  <c r="I441" i="1"/>
  <c r="I442" i="1"/>
  <c r="H434" i="1"/>
  <c r="H435" i="1"/>
  <c r="H436" i="1"/>
  <c r="H437" i="1"/>
  <c r="H438" i="1"/>
  <c r="H439" i="1"/>
  <c r="H440" i="1"/>
  <c r="H441" i="1"/>
  <c r="H442" i="1"/>
  <c r="G434" i="1"/>
  <c r="G435" i="1"/>
  <c r="G436" i="1"/>
  <c r="G437" i="1"/>
  <c r="G438" i="1"/>
  <c r="G439" i="1"/>
  <c r="G440" i="1"/>
  <c r="G441" i="1"/>
  <c r="G442" i="1"/>
  <c r="I176" i="1" l="1"/>
  <c r="H176" i="1"/>
  <c r="G176" i="1"/>
  <c r="I175" i="1"/>
  <c r="H174" i="1"/>
  <c r="I378" i="1"/>
  <c r="I379" i="1"/>
  <c r="I380" i="1"/>
  <c r="I381" i="1"/>
  <c r="I382" i="1"/>
  <c r="I383" i="1"/>
  <c r="I385" i="1"/>
  <c r="I386" i="1"/>
  <c r="I387" i="1"/>
  <c r="I388" i="1"/>
  <c r="I389" i="1"/>
  <c r="I390" i="1"/>
  <c r="H378" i="1"/>
  <c r="H379" i="1"/>
  <c r="H380" i="1"/>
  <c r="H381" i="1"/>
  <c r="H382" i="1"/>
  <c r="H383" i="1"/>
  <c r="H385" i="1"/>
  <c r="H386" i="1"/>
  <c r="H387" i="1"/>
  <c r="H388" i="1"/>
  <c r="H389" i="1"/>
  <c r="H390" i="1"/>
  <c r="G378" i="1"/>
  <c r="G379" i="1"/>
  <c r="G380" i="1"/>
  <c r="G381" i="1"/>
  <c r="G382" i="1"/>
  <c r="G383" i="1"/>
  <c r="G385" i="1"/>
  <c r="G386" i="1"/>
  <c r="G387" i="1"/>
  <c r="G388" i="1"/>
  <c r="G389" i="1"/>
  <c r="G390" i="1"/>
  <c r="I362" i="1"/>
  <c r="I363" i="1"/>
  <c r="I364" i="1"/>
  <c r="I365" i="1"/>
  <c r="I370" i="1"/>
  <c r="I372" i="1"/>
  <c r="H362" i="1"/>
  <c r="H363" i="1"/>
  <c r="H364" i="1"/>
  <c r="H365" i="1"/>
  <c r="H370" i="1"/>
  <c r="H372" i="1"/>
  <c r="G362" i="1"/>
  <c r="G363" i="1"/>
  <c r="G365" i="1"/>
  <c r="G370" i="1"/>
  <c r="G372" i="1"/>
  <c r="G360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2" i="1"/>
  <c r="H299" i="1"/>
  <c r="H300" i="1"/>
  <c r="H301" i="1"/>
  <c r="H302" i="1"/>
  <c r="H304" i="1"/>
  <c r="H305" i="1"/>
  <c r="H306" i="1"/>
  <c r="H307" i="1"/>
  <c r="H308" i="1"/>
  <c r="H309" i="1"/>
  <c r="H310" i="1"/>
  <c r="H312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2" i="1"/>
  <c r="I242" i="1"/>
  <c r="I243" i="1"/>
  <c r="I244" i="1"/>
  <c r="I245" i="1"/>
  <c r="I247" i="1"/>
  <c r="I248" i="1"/>
  <c r="I249" i="1"/>
  <c r="I250" i="1"/>
  <c r="I251" i="1"/>
  <c r="I252" i="1"/>
  <c r="I253" i="1"/>
  <c r="I254" i="1"/>
  <c r="H242" i="1"/>
  <c r="H243" i="1"/>
  <c r="H244" i="1"/>
  <c r="H245" i="1"/>
  <c r="H247" i="1"/>
  <c r="H248" i="1"/>
  <c r="H249" i="1"/>
  <c r="H250" i="1"/>
  <c r="H251" i="1"/>
  <c r="H252" i="1"/>
  <c r="H253" i="1"/>
  <c r="H254" i="1"/>
  <c r="G242" i="1"/>
  <c r="G243" i="1"/>
  <c r="G244" i="1"/>
  <c r="G245" i="1"/>
  <c r="G247" i="1"/>
  <c r="G248" i="1"/>
  <c r="G249" i="1"/>
  <c r="G250" i="1"/>
  <c r="G251" i="1"/>
  <c r="G252" i="1"/>
  <c r="G253" i="1"/>
  <c r="I210" i="1"/>
  <c r="H210" i="1"/>
  <c r="F197" i="1"/>
  <c r="I128" i="1"/>
  <c r="I129" i="1"/>
  <c r="I130" i="1"/>
  <c r="I131" i="1"/>
  <c r="I134" i="1"/>
  <c r="I135" i="1"/>
  <c r="I136" i="1"/>
  <c r="H128" i="1"/>
  <c r="H129" i="1"/>
  <c r="H130" i="1"/>
  <c r="H131" i="1"/>
  <c r="H134" i="1"/>
  <c r="H135" i="1"/>
  <c r="H136" i="1"/>
  <c r="G128" i="1"/>
  <c r="G129" i="1"/>
  <c r="G130" i="1"/>
  <c r="G131" i="1"/>
  <c r="G134" i="1"/>
  <c r="G135" i="1"/>
  <c r="G136" i="1"/>
  <c r="G174" i="1" l="1"/>
  <c r="I174" i="1"/>
  <c r="E15" i="1" l="1"/>
  <c r="H237" i="1" l="1"/>
  <c r="H238" i="1"/>
  <c r="D140" i="1"/>
  <c r="I141" i="1"/>
  <c r="H141" i="1"/>
  <c r="G141" i="1"/>
  <c r="F140" i="1"/>
  <c r="E140" i="1"/>
  <c r="F784" i="1"/>
  <c r="D602" i="1"/>
  <c r="F602" i="1"/>
  <c r="E602" i="1"/>
  <c r="I529" i="1"/>
  <c r="H529" i="1"/>
  <c r="G529" i="1"/>
  <c r="D528" i="1"/>
  <c r="F528" i="1"/>
  <c r="E528" i="1"/>
  <c r="F526" i="1"/>
  <c r="E526" i="1"/>
  <c r="D526" i="1"/>
  <c r="E482" i="1"/>
  <c r="F482" i="1"/>
  <c r="D482" i="1"/>
  <c r="E226" i="1"/>
  <c r="D226" i="1"/>
  <c r="F226" i="1"/>
  <c r="F211" i="1"/>
  <c r="E211" i="1"/>
  <c r="D211" i="1"/>
  <c r="I217" i="1"/>
  <c r="H217" i="1"/>
  <c r="G214" i="1"/>
  <c r="G215" i="1"/>
  <c r="G216" i="1"/>
  <c r="G217" i="1"/>
  <c r="G31" i="1"/>
  <c r="G32" i="1"/>
  <c r="G34" i="1"/>
  <c r="E782" i="1"/>
  <c r="D782" i="1"/>
  <c r="I774" i="1"/>
  <c r="I775" i="1"/>
  <c r="H774" i="1"/>
  <c r="H775" i="1"/>
  <c r="G774" i="1"/>
  <c r="G775" i="1"/>
  <c r="F748" i="1"/>
  <c r="E748" i="1"/>
  <c r="F195" i="1" l="1"/>
  <c r="I665" i="1"/>
  <c r="H665" i="1"/>
  <c r="G665" i="1"/>
  <c r="F664" i="1"/>
  <c r="E664" i="1"/>
  <c r="D664" i="1"/>
  <c r="H602" i="1"/>
  <c r="I538" i="1"/>
  <c r="I539" i="1"/>
  <c r="I540" i="1"/>
  <c r="H538" i="1"/>
  <c r="H539" i="1"/>
  <c r="H540" i="1"/>
  <c r="G538" i="1"/>
  <c r="G539" i="1"/>
  <c r="G540" i="1"/>
  <c r="I527" i="1"/>
  <c r="H527" i="1"/>
  <c r="G527" i="1"/>
  <c r="I526" i="1"/>
  <c r="I523" i="1"/>
  <c r="I525" i="1"/>
  <c r="H523" i="1"/>
  <c r="H525" i="1"/>
  <c r="G523" i="1"/>
  <c r="G525" i="1"/>
  <c r="F522" i="1"/>
  <c r="E522" i="1"/>
  <c r="D522" i="1"/>
  <c r="D474" i="1"/>
  <c r="E474" i="1"/>
  <c r="F474" i="1"/>
  <c r="I450" i="1"/>
  <c r="I451" i="1"/>
  <c r="I452" i="1"/>
  <c r="H450" i="1"/>
  <c r="H451" i="1"/>
  <c r="H452" i="1"/>
  <c r="G450" i="1"/>
  <c r="G451" i="1"/>
  <c r="G452" i="1"/>
  <c r="I376" i="1"/>
  <c r="I377" i="1"/>
  <c r="H376" i="1"/>
  <c r="H377" i="1"/>
  <c r="G375" i="1"/>
  <c r="G376" i="1"/>
  <c r="G377" i="1"/>
  <c r="I275" i="1"/>
  <c r="H275" i="1"/>
  <c r="G275" i="1"/>
  <c r="F274" i="1"/>
  <c r="E274" i="1"/>
  <c r="D274" i="1"/>
  <c r="F231" i="1"/>
  <c r="D231" i="1"/>
  <c r="I226" i="1"/>
  <c r="I227" i="1"/>
  <c r="H226" i="1"/>
  <c r="H227" i="1"/>
  <c r="G226" i="1"/>
  <c r="F146" i="1"/>
  <c r="G140" i="1"/>
  <c r="G149" i="1"/>
  <c r="G150" i="1"/>
  <c r="G151" i="1"/>
  <c r="I74" i="1"/>
  <c r="H74" i="1"/>
  <c r="G74" i="1"/>
  <c r="I125" i="1"/>
  <c r="I126" i="1"/>
  <c r="I127" i="1"/>
  <c r="H125" i="1"/>
  <c r="H126" i="1"/>
  <c r="H127" i="1"/>
  <c r="G125" i="1"/>
  <c r="G126" i="1"/>
  <c r="G127" i="1"/>
  <c r="D35" i="1"/>
  <c r="I76" i="1"/>
  <c r="I79" i="1"/>
  <c r="I81" i="1"/>
  <c r="I82" i="1"/>
  <c r="I83" i="1"/>
  <c r="I86" i="1"/>
  <c r="I87" i="1"/>
  <c r="I92" i="1"/>
  <c r="I95" i="1"/>
  <c r="H76" i="1"/>
  <c r="H79" i="1"/>
  <c r="H81" i="1"/>
  <c r="H82" i="1"/>
  <c r="H83" i="1"/>
  <c r="H86" i="1"/>
  <c r="H87" i="1"/>
  <c r="H92" i="1"/>
  <c r="H95" i="1"/>
  <c r="H96" i="1"/>
  <c r="G76" i="1"/>
  <c r="G79" i="1"/>
  <c r="G81" i="1"/>
  <c r="G82" i="1"/>
  <c r="G83" i="1"/>
  <c r="G86" i="1"/>
  <c r="G87" i="1"/>
  <c r="G92" i="1"/>
  <c r="G95" i="1"/>
  <c r="G96" i="1"/>
  <c r="H32" i="1"/>
  <c r="H34" i="1"/>
  <c r="G602" i="1" l="1"/>
  <c r="I602" i="1"/>
  <c r="I522" i="1"/>
  <c r="G522" i="1"/>
  <c r="G526" i="1"/>
  <c r="H526" i="1"/>
  <c r="H522" i="1"/>
  <c r="G482" i="1"/>
  <c r="I482" i="1"/>
  <c r="G474" i="1"/>
  <c r="H474" i="1"/>
  <c r="H482" i="1"/>
  <c r="I474" i="1"/>
  <c r="G274" i="1"/>
  <c r="H274" i="1"/>
  <c r="I274" i="1"/>
  <c r="H786" i="1"/>
  <c r="G786" i="1"/>
  <c r="H785" i="1"/>
  <c r="G785" i="1"/>
  <c r="F782" i="1"/>
  <c r="I475" i="1"/>
  <c r="H475" i="1"/>
  <c r="G475" i="1"/>
  <c r="G784" i="1" l="1"/>
  <c r="H784" i="1"/>
  <c r="G782" i="1"/>
  <c r="H782" i="1"/>
  <c r="I208" i="1"/>
  <c r="H208" i="1"/>
  <c r="G208" i="1"/>
  <c r="G212" i="1"/>
  <c r="G63" i="1"/>
  <c r="G61" i="1"/>
  <c r="F152" i="1" l="1"/>
  <c r="F138" i="1" s="1"/>
  <c r="E152" i="1"/>
  <c r="D152" i="1"/>
  <c r="G147" i="1"/>
  <c r="I171" i="1"/>
  <c r="H171" i="1"/>
  <c r="G171" i="1"/>
  <c r="H154" i="1"/>
  <c r="H155" i="1"/>
  <c r="H156" i="1"/>
  <c r="H157" i="1"/>
  <c r="H158" i="1"/>
  <c r="H159" i="1"/>
  <c r="H160" i="1"/>
  <c r="H161" i="1"/>
  <c r="H153" i="1"/>
  <c r="G154" i="1"/>
  <c r="G155" i="1"/>
  <c r="G156" i="1"/>
  <c r="G157" i="1"/>
  <c r="G158" i="1"/>
  <c r="G159" i="1"/>
  <c r="G160" i="1"/>
  <c r="G161" i="1"/>
  <c r="G153" i="1"/>
  <c r="H147" i="1"/>
  <c r="F373" i="1"/>
  <c r="D373" i="1"/>
  <c r="I375" i="1"/>
  <c r="H375" i="1"/>
  <c r="I374" i="1"/>
  <c r="H374" i="1"/>
  <c r="G374" i="1"/>
  <c r="I288" i="1"/>
  <c r="I289" i="1"/>
  <c r="I290" i="1"/>
  <c r="I291" i="1"/>
  <c r="I292" i="1"/>
  <c r="I293" i="1"/>
  <c r="I294" i="1"/>
  <c r="I295" i="1"/>
  <c r="I297" i="1"/>
  <c r="I298" i="1"/>
  <c r="H288" i="1"/>
  <c r="H289" i="1"/>
  <c r="H290" i="1"/>
  <c r="H291" i="1"/>
  <c r="H292" i="1"/>
  <c r="H293" i="1"/>
  <c r="H294" i="1"/>
  <c r="H295" i="1"/>
  <c r="H297" i="1"/>
  <c r="H298" i="1"/>
  <c r="G288" i="1"/>
  <c r="G289" i="1"/>
  <c r="G290" i="1"/>
  <c r="G291" i="1"/>
  <c r="G292" i="1"/>
  <c r="G293" i="1"/>
  <c r="G294" i="1"/>
  <c r="G295" i="1"/>
  <c r="G297" i="1"/>
  <c r="G298" i="1"/>
  <c r="I215" i="1"/>
  <c r="I216" i="1"/>
  <c r="H215" i="1"/>
  <c r="H216" i="1"/>
  <c r="E197" i="1"/>
  <c r="E195" i="1" s="1"/>
  <c r="D197" i="1"/>
  <c r="G749" i="1"/>
  <c r="I714" i="1"/>
  <c r="I718" i="1"/>
  <c r="I719" i="1"/>
  <c r="I720" i="1"/>
  <c r="I721" i="1"/>
  <c r="I722" i="1"/>
  <c r="I724" i="1"/>
  <c r="I726" i="1"/>
  <c r="I727" i="1"/>
  <c r="I728" i="1"/>
  <c r="I729" i="1"/>
  <c r="I730" i="1"/>
  <c r="I731" i="1"/>
  <c r="I732" i="1"/>
  <c r="I733" i="1"/>
  <c r="I734" i="1"/>
  <c r="I735" i="1"/>
  <c r="I736" i="1"/>
  <c r="I738" i="1"/>
  <c r="I742" i="1"/>
  <c r="I743" i="1"/>
  <c r="I744" i="1"/>
  <c r="H714" i="1"/>
  <c r="H718" i="1"/>
  <c r="H719" i="1"/>
  <c r="H720" i="1"/>
  <c r="H721" i="1"/>
  <c r="H722" i="1"/>
  <c r="H724" i="1"/>
  <c r="H726" i="1"/>
  <c r="H727" i="1"/>
  <c r="H728" i="1"/>
  <c r="H729" i="1"/>
  <c r="H730" i="1"/>
  <c r="H731" i="1"/>
  <c r="H732" i="1"/>
  <c r="H733" i="1"/>
  <c r="H734" i="1"/>
  <c r="H735" i="1"/>
  <c r="H736" i="1"/>
  <c r="H738" i="1"/>
  <c r="H742" i="1"/>
  <c r="H743" i="1"/>
  <c r="H744" i="1"/>
  <c r="H747" i="1"/>
  <c r="G714" i="1"/>
  <c r="G718" i="1"/>
  <c r="G719" i="1"/>
  <c r="G720" i="1"/>
  <c r="G721" i="1"/>
  <c r="G722" i="1"/>
  <c r="G724" i="1"/>
  <c r="G726" i="1"/>
  <c r="G727" i="1"/>
  <c r="G728" i="1"/>
  <c r="G729" i="1"/>
  <c r="G730" i="1"/>
  <c r="G731" i="1"/>
  <c r="G732" i="1"/>
  <c r="G733" i="1"/>
  <c r="G734" i="1"/>
  <c r="G735" i="1"/>
  <c r="G736" i="1"/>
  <c r="G738" i="1"/>
  <c r="G742" i="1"/>
  <c r="G743" i="1"/>
  <c r="G744" i="1"/>
  <c r="E641" i="1"/>
  <c r="F641" i="1"/>
  <c r="D641" i="1"/>
  <c r="I651" i="1"/>
  <c r="H651" i="1"/>
  <c r="G651" i="1"/>
  <c r="I625" i="1"/>
  <c r="I626" i="1"/>
  <c r="I627" i="1"/>
  <c r="H625" i="1"/>
  <c r="H626" i="1"/>
  <c r="H627" i="1"/>
  <c r="G625" i="1"/>
  <c r="G626" i="1"/>
  <c r="G627" i="1"/>
  <c r="E580" i="1"/>
  <c r="F580" i="1"/>
  <c r="D580" i="1"/>
  <c r="G583" i="1"/>
  <c r="E496" i="1"/>
  <c r="E486" i="1" s="1"/>
  <c r="F496" i="1"/>
  <c r="F486" i="1" s="1"/>
  <c r="D496" i="1"/>
  <c r="D486" i="1" s="1"/>
  <c r="I497" i="1"/>
  <c r="H497" i="1"/>
  <c r="I197" i="1" l="1"/>
  <c r="D195" i="1"/>
  <c r="H195" i="1" s="1"/>
  <c r="E639" i="1"/>
  <c r="D520" i="1"/>
  <c r="F639" i="1"/>
  <c r="G195" i="1"/>
  <c r="F520" i="1"/>
  <c r="E520" i="1"/>
  <c r="G615" i="1"/>
  <c r="G496" i="1"/>
  <c r="G211" i="1"/>
  <c r="G152" i="1"/>
  <c r="H152" i="1"/>
  <c r="H373" i="1"/>
  <c r="G373" i="1"/>
  <c r="G497" i="1"/>
  <c r="E463" i="1"/>
  <c r="E461" i="1" s="1"/>
  <c r="F463" i="1"/>
  <c r="F461" i="1" s="1"/>
  <c r="D463" i="1"/>
  <c r="D461" i="1" s="1"/>
  <c r="E444" i="1"/>
  <c r="F444" i="1"/>
  <c r="D444" i="1"/>
  <c r="F425" i="1"/>
  <c r="E425" i="1"/>
  <c r="I432" i="1"/>
  <c r="I433" i="1"/>
  <c r="H432" i="1"/>
  <c r="H433" i="1"/>
  <c r="G432" i="1"/>
  <c r="G433" i="1"/>
  <c r="I427" i="1"/>
  <c r="H427" i="1"/>
  <c r="G427" i="1"/>
  <c r="G520" i="1" l="1"/>
  <c r="F395" i="1"/>
  <c r="F393" i="1" s="1"/>
  <c r="E395" i="1"/>
  <c r="E393" i="1" s="1"/>
  <c r="D395" i="1"/>
  <c r="D393" i="1" s="1"/>
  <c r="G423" i="1"/>
  <c r="H423" i="1"/>
  <c r="I423" i="1"/>
  <c r="I410" i="1"/>
  <c r="I411" i="1"/>
  <c r="H410" i="1"/>
  <c r="H411" i="1"/>
  <c r="G410" i="1"/>
  <c r="G411" i="1"/>
  <c r="I404" i="1"/>
  <c r="I405" i="1"/>
  <c r="I407" i="1"/>
  <c r="I408" i="1"/>
  <c r="I409" i="1"/>
  <c r="H404" i="1"/>
  <c r="H405" i="1"/>
  <c r="H407" i="1"/>
  <c r="H408" i="1"/>
  <c r="H409" i="1"/>
  <c r="G404" i="1"/>
  <c r="G405" i="1"/>
  <c r="G407" i="1"/>
  <c r="G408" i="1"/>
  <c r="G409" i="1"/>
  <c r="I403" i="1"/>
  <c r="H403" i="1"/>
  <c r="G403" i="1"/>
  <c r="E231" i="1"/>
  <c r="D146" i="1" l="1"/>
  <c r="D138" i="1" s="1"/>
  <c r="I154" i="1"/>
  <c r="I155" i="1"/>
  <c r="E146" i="1"/>
  <c r="E138" i="1" s="1"/>
  <c r="I149" i="1"/>
  <c r="I150" i="1"/>
  <c r="I151" i="1"/>
  <c r="H149" i="1"/>
  <c r="H150" i="1"/>
  <c r="H151" i="1"/>
  <c r="G138" i="1" l="1"/>
  <c r="H138" i="1"/>
  <c r="I138" i="1"/>
  <c r="H123" i="1"/>
  <c r="G124" i="1"/>
  <c r="G120" i="1"/>
  <c r="G121" i="1"/>
  <c r="G123" i="1"/>
  <c r="H120" i="1"/>
  <c r="H121" i="1"/>
  <c r="H124" i="1"/>
  <c r="I119" i="1"/>
  <c r="I120" i="1"/>
  <c r="I121" i="1"/>
  <c r="I123" i="1"/>
  <c r="I124" i="1"/>
  <c r="H119" i="1"/>
  <c r="G119" i="1"/>
  <c r="G118" i="1"/>
  <c r="H118" i="1"/>
  <c r="I118" i="1"/>
  <c r="G117" i="1"/>
  <c r="H117" i="1"/>
  <c r="I117" i="1"/>
  <c r="G116" i="1"/>
  <c r="H116" i="1"/>
  <c r="I116" i="1"/>
  <c r="I115" i="1"/>
  <c r="H115" i="1"/>
  <c r="G115" i="1"/>
  <c r="G108" i="1"/>
  <c r="H108" i="1"/>
  <c r="I108" i="1"/>
  <c r="G107" i="1"/>
  <c r="H107" i="1"/>
  <c r="I107" i="1"/>
  <c r="G106" i="1"/>
  <c r="H106" i="1"/>
  <c r="I106" i="1"/>
  <c r="G105" i="1"/>
  <c r="H105" i="1"/>
  <c r="I105" i="1"/>
  <c r="G104" i="1"/>
  <c r="H104" i="1"/>
  <c r="G102" i="1"/>
  <c r="H102" i="1"/>
  <c r="G101" i="1"/>
  <c r="H101" i="1"/>
  <c r="I101" i="1"/>
  <c r="G100" i="1"/>
  <c r="H100" i="1"/>
  <c r="I100" i="1"/>
  <c r="I97" i="1" l="1"/>
  <c r="I98" i="1"/>
  <c r="I99" i="1"/>
  <c r="H97" i="1"/>
  <c r="H98" i="1"/>
  <c r="H99" i="1"/>
  <c r="G97" i="1"/>
  <c r="G98" i="1"/>
  <c r="G99" i="1"/>
  <c r="I65" i="1"/>
  <c r="H65" i="1"/>
  <c r="G65" i="1"/>
  <c r="I40" i="1"/>
  <c r="I41" i="1"/>
  <c r="H40" i="1"/>
  <c r="H41" i="1"/>
  <c r="G40" i="1"/>
  <c r="G41" i="1"/>
  <c r="F15" i="1"/>
  <c r="H16" i="1"/>
  <c r="H21" i="1"/>
  <c r="H20" i="1"/>
  <c r="H19" i="1"/>
  <c r="H399" i="1"/>
  <c r="H402" i="1"/>
  <c r="H398" i="1"/>
  <c r="G396" i="1"/>
  <c r="G398" i="1"/>
  <c r="G399" i="1"/>
  <c r="G402" i="1"/>
  <c r="I398" i="1"/>
  <c r="I399" i="1"/>
  <c r="I237" i="1"/>
  <c r="I685" i="1"/>
  <c r="I677" i="1"/>
  <c r="I670" i="1"/>
  <c r="I669" i="1"/>
  <c r="H677" i="1"/>
  <c r="H670" i="1"/>
  <c r="H669" i="1"/>
  <c r="I642" i="1"/>
  <c r="D639" i="1"/>
  <c r="G652" i="1"/>
  <c r="G15" i="1" l="1"/>
  <c r="H15" i="1"/>
  <c r="G589" i="1"/>
  <c r="H589" i="1"/>
  <c r="I589" i="1"/>
  <c r="I373" i="1" l="1"/>
  <c r="H749" i="1"/>
  <c r="I749" i="1"/>
  <c r="E750" i="1"/>
  <c r="F750" i="1"/>
  <c r="G751" i="1"/>
  <c r="H751" i="1"/>
  <c r="I751" i="1"/>
  <c r="G431" i="1"/>
  <c r="H431" i="1"/>
  <c r="I431" i="1"/>
  <c r="G430" i="1"/>
  <c r="H430" i="1"/>
  <c r="I430" i="1"/>
  <c r="G429" i="1"/>
  <c r="H429" i="1"/>
  <c r="I429" i="1"/>
  <c r="G424" i="1"/>
  <c r="H424" i="1"/>
  <c r="I424" i="1"/>
  <c r="G422" i="1"/>
  <c r="H422" i="1"/>
  <c r="I422" i="1"/>
  <c r="G421" i="1"/>
  <c r="H421" i="1"/>
  <c r="I421" i="1"/>
  <c r="G420" i="1"/>
  <c r="H420" i="1"/>
  <c r="I420" i="1"/>
  <c r="G419" i="1"/>
  <c r="H419" i="1"/>
  <c r="I419" i="1"/>
  <c r="G418" i="1"/>
  <c r="H418" i="1"/>
  <c r="I418" i="1"/>
  <c r="G417" i="1"/>
  <c r="H417" i="1"/>
  <c r="I417" i="1"/>
  <c r="G416" i="1"/>
  <c r="H416" i="1"/>
  <c r="I416" i="1"/>
  <c r="G415" i="1"/>
  <c r="H415" i="1"/>
  <c r="I415" i="1"/>
  <c r="G414" i="1"/>
  <c r="H414" i="1"/>
  <c r="I414" i="1"/>
  <c r="G413" i="1"/>
  <c r="H413" i="1"/>
  <c r="I413" i="1"/>
  <c r="G412" i="1"/>
  <c r="H412" i="1"/>
  <c r="I412" i="1"/>
  <c r="G261" i="1"/>
  <c r="H261" i="1"/>
  <c r="I261" i="1"/>
  <c r="D258" i="1"/>
  <c r="D229" i="1" s="1"/>
  <c r="G232" i="1"/>
  <c r="I232" i="1"/>
  <c r="H232" i="1"/>
  <c r="I750" i="1" l="1"/>
  <c r="H750" i="1"/>
  <c r="G750" i="1"/>
  <c r="I104" i="1" l="1"/>
  <c r="G103" i="1"/>
  <c r="H103" i="1"/>
  <c r="I103" i="1"/>
  <c r="H23" i="1" l="1"/>
  <c r="F776" i="1"/>
  <c r="F696" i="1" s="1"/>
  <c r="E776" i="1"/>
  <c r="E696" i="1" s="1"/>
  <c r="D776" i="1"/>
  <c r="I778" i="1"/>
  <c r="F620" i="1"/>
  <c r="E620" i="1"/>
  <c r="D620" i="1"/>
  <c r="H444" i="1"/>
  <c r="G449" i="1"/>
  <c r="H449" i="1"/>
  <c r="I449" i="1"/>
  <c r="G448" i="1"/>
  <c r="H448" i="1"/>
  <c r="I448" i="1"/>
  <c r="G447" i="1"/>
  <c r="H447" i="1"/>
  <c r="I447" i="1"/>
  <c r="G446" i="1"/>
  <c r="H446" i="1"/>
  <c r="I446" i="1"/>
  <c r="I445" i="1"/>
  <c r="H445" i="1"/>
  <c r="G445" i="1"/>
  <c r="G426" i="1"/>
  <c r="H426" i="1"/>
  <c r="I426" i="1"/>
  <c r="G428" i="1"/>
  <c r="H428" i="1"/>
  <c r="I428" i="1"/>
  <c r="G26" i="1"/>
  <c r="H26" i="1"/>
  <c r="I26" i="1"/>
  <c r="G25" i="1"/>
  <c r="H25" i="1"/>
  <c r="I25" i="1"/>
  <c r="G24" i="1"/>
  <c r="H24" i="1"/>
  <c r="I24" i="1"/>
  <c r="G27" i="1"/>
  <c r="H27" i="1"/>
  <c r="I27" i="1"/>
  <c r="H778" i="1"/>
  <c r="G778" i="1"/>
  <c r="D748" i="1"/>
  <c r="G747" i="1"/>
  <c r="I747" i="1"/>
  <c r="G648" i="1"/>
  <c r="H648" i="1"/>
  <c r="I648" i="1"/>
  <c r="H652" i="1"/>
  <c r="I652" i="1"/>
  <c r="G588" i="1"/>
  <c r="H588" i="1"/>
  <c r="I588" i="1"/>
  <c r="G469" i="1"/>
  <c r="H469" i="1"/>
  <c r="I469" i="1"/>
  <c r="G470" i="1"/>
  <c r="H470" i="1"/>
  <c r="I470" i="1"/>
  <c r="G471" i="1"/>
  <c r="H471" i="1"/>
  <c r="I471" i="1"/>
  <c r="D359" i="1"/>
  <c r="G361" i="1"/>
  <c r="H361" i="1"/>
  <c r="I361" i="1"/>
  <c r="G319" i="1"/>
  <c r="G327" i="1"/>
  <c r="H327" i="1"/>
  <c r="I327" i="1"/>
  <c r="G329" i="1"/>
  <c r="H329" i="1"/>
  <c r="I329" i="1"/>
  <c r="G330" i="1"/>
  <c r="H330" i="1"/>
  <c r="I330" i="1"/>
  <c r="G331" i="1"/>
  <c r="H331" i="1"/>
  <c r="I331" i="1"/>
  <c r="G332" i="1"/>
  <c r="H332" i="1"/>
  <c r="I332" i="1"/>
  <c r="G333" i="1"/>
  <c r="H333" i="1"/>
  <c r="I333" i="1"/>
  <c r="G334" i="1"/>
  <c r="H334" i="1"/>
  <c r="I334" i="1"/>
  <c r="G335" i="1"/>
  <c r="H335" i="1"/>
  <c r="I335" i="1"/>
  <c r="G336" i="1"/>
  <c r="H336" i="1"/>
  <c r="I336" i="1"/>
  <c r="G337" i="1"/>
  <c r="H337" i="1"/>
  <c r="I337" i="1"/>
  <c r="G338" i="1"/>
  <c r="H338" i="1"/>
  <c r="I338" i="1"/>
  <c r="G339" i="1"/>
  <c r="H339" i="1"/>
  <c r="I339" i="1"/>
  <c r="G340" i="1"/>
  <c r="H340" i="1"/>
  <c r="I340" i="1"/>
  <c r="G341" i="1"/>
  <c r="H341" i="1"/>
  <c r="I341" i="1"/>
  <c r="G342" i="1"/>
  <c r="H342" i="1"/>
  <c r="I342" i="1"/>
  <c r="G343" i="1"/>
  <c r="H343" i="1"/>
  <c r="I343" i="1"/>
  <c r="G345" i="1"/>
  <c r="H345" i="1"/>
  <c r="I345" i="1"/>
  <c r="G346" i="1"/>
  <c r="H346" i="1"/>
  <c r="I346" i="1"/>
  <c r="G347" i="1"/>
  <c r="H347" i="1"/>
  <c r="I347" i="1"/>
  <c r="G238" i="1"/>
  <c r="I238" i="1"/>
  <c r="G239" i="1"/>
  <c r="H239" i="1"/>
  <c r="I239" i="1"/>
  <c r="G240" i="1"/>
  <c r="H240" i="1"/>
  <c r="I240" i="1"/>
  <c r="G241" i="1"/>
  <c r="H241" i="1"/>
  <c r="I241" i="1"/>
  <c r="H255" i="1"/>
  <c r="I255" i="1"/>
  <c r="I156" i="1"/>
  <c r="I157" i="1"/>
  <c r="I158" i="1"/>
  <c r="I159" i="1"/>
  <c r="I160" i="1"/>
  <c r="I161" i="1"/>
  <c r="I153" i="1"/>
  <c r="I102" i="1"/>
  <c r="G111" i="1"/>
  <c r="H111" i="1"/>
  <c r="I111" i="1"/>
  <c r="D30" i="1"/>
  <c r="E30" i="1"/>
  <c r="F30" i="1"/>
  <c r="I777" i="1"/>
  <c r="H777" i="1"/>
  <c r="G777" i="1"/>
  <c r="I773" i="1"/>
  <c r="H773" i="1"/>
  <c r="G773" i="1"/>
  <c r="I772" i="1"/>
  <c r="H772" i="1"/>
  <c r="G772" i="1"/>
  <c r="I771" i="1"/>
  <c r="H771" i="1"/>
  <c r="G771" i="1"/>
  <c r="I770" i="1"/>
  <c r="H770" i="1"/>
  <c r="G770" i="1"/>
  <c r="I769" i="1"/>
  <c r="H769" i="1"/>
  <c r="G769" i="1"/>
  <c r="I768" i="1"/>
  <c r="H768" i="1"/>
  <c r="G768" i="1"/>
  <c r="I767" i="1"/>
  <c r="H767" i="1"/>
  <c r="G767" i="1"/>
  <c r="I766" i="1"/>
  <c r="H766" i="1"/>
  <c r="G766" i="1"/>
  <c r="I765" i="1"/>
  <c r="H765" i="1"/>
  <c r="G765" i="1"/>
  <c r="I764" i="1"/>
  <c r="H764" i="1"/>
  <c r="G764" i="1"/>
  <c r="I763" i="1"/>
  <c r="H763" i="1"/>
  <c r="G763" i="1"/>
  <c r="I762" i="1"/>
  <c r="H762" i="1"/>
  <c r="G762" i="1"/>
  <c r="I761" i="1"/>
  <c r="H761" i="1"/>
  <c r="G761" i="1"/>
  <c r="I760" i="1"/>
  <c r="H760" i="1"/>
  <c r="G760" i="1"/>
  <c r="I759" i="1"/>
  <c r="H759" i="1"/>
  <c r="G759" i="1"/>
  <c r="I758" i="1"/>
  <c r="H758" i="1"/>
  <c r="G758" i="1"/>
  <c r="I757" i="1"/>
  <c r="H757" i="1"/>
  <c r="G757" i="1"/>
  <c r="I756" i="1"/>
  <c r="H756" i="1"/>
  <c r="G756" i="1"/>
  <c r="I752" i="1"/>
  <c r="H752" i="1"/>
  <c r="G752" i="1"/>
  <c r="I712" i="1"/>
  <c r="H712" i="1"/>
  <c r="G712" i="1"/>
  <c r="I711" i="1"/>
  <c r="H711" i="1"/>
  <c r="G711" i="1"/>
  <c r="I709" i="1"/>
  <c r="H709" i="1"/>
  <c r="G709" i="1"/>
  <c r="I708" i="1"/>
  <c r="H708" i="1"/>
  <c r="G708" i="1"/>
  <c r="I702" i="1"/>
  <c r="H702" i="1"/>
  <c r="G702" i="1"/>
  <c r="I701" i="1"/>
  <c r="H701" i="1"/>
  <c r="G701" i="1"/>
  <c r="I666" i="1"/>
  <c r="H666" i="1"/>
  <c r="G666" i="1"/>
  <c r="I647" i="1"/>
  <c r="H647" i="1"/>
  <c r="G647" i="1"/>
  <c r="I643" i="1"/>
  <c r="H643" i="1"/>
  <c r="G643" i="1"/>
  <c r="I624" i="1"/>
  <c r="H624" i="1"/>
  <c r="G624" i="1"/>
  <c r="I616" i="1"/>
  <c r="H616" i="1"/>
  <c r="G616" i="1"/>
  <c r="I587" i="1"/>
  <c r="H587" i="1"/>
  <c r="G587" i="1"/>
  <c r="I468" i="1"/>
  <c r="H468" i="1"/>
  <c r="G468" i="1"/>
  <c r="I467" i="1"/>
  <c r="H467" i="1"/>
  <c r="G467" i="1"/>
  <c r="I466" i="1"/>
  <c r="H466" i="1"/>
  <c r="G466" i="1"/>
  <c r="I464" i="1"/>
  <c r="H464" i="1"/>
  <c r="G464" i="1"/>
  <c r="I402" i="1"/>
  <c r="I396" i="1"/>
  <c r="H396" i="1"/>
  <c r="I360" i="1"/>
  <c r="H360" i="1"/>
  <c r="I324" i="1"/>
  <c r="H324" i="1"/>
  <c r="G324" i="1"/>
  <c r="G323" i="1"/>
  <c r="I322" i="1"/>
  <c r="H322" i="1"/>
  <c r="G322" i="1"/>
  <c r="I321" i="1"/>
  <c r="H321" i="1"/>
  <c r="G321" i="1"/>
  <c r="I320" i="1"/>
  <c r="H320" i="1"/>
  <c r="G320" i="1"/>
  <c r="I319" i="1"/>
  <c r="H319" i="1"/>
  <c r="I318" i="1"/>
  <c r="H318" i="1"/>
  <c r="G318" i="1"/>
  <c r="I314" i="1"/>
  <c r="H314" i="1"/>
  <c r="G314" i="1"/>
  <c r="I287" i="1"/>
  <c r="H287" i="1"/>
  <c r="G287" i="1"/>
  <c r="I286" i="1"/>
  <c r="H286" i="1"/>
  <c r="G286" i="1"/>
  <c r="I285" i="1"/>
  <c r="H285" i="1"/>
  <c r="G285" i="1"/>
  <c r="I284" i="1"/>
  <c r="H284" i="1"/>
  <c r="G284" i="1"/>
  <c r="I283" i="1"/>
  <c r="H283" i="1"/>
  <c r="G283" i="1"/>
  <c r="I282" i="1"/>
  <c r="H282" i="1"/>
  <c r="G282" i="1"/>
  <c r="I281" i="1"/>
  <c r="H281" i="1"/>
  <c r="G281" i="1"/>
  <c r="I265" i="1"/>
  <c r="H265" i="1"/>
  <c r="I264" i="1"/>
  <c r="H264" i="1"/>
  <c r="G264" i="1"/>
  <c r="I263" i="1"/>
  <c r="H263" i="1"/>
  <c r="G263" i="1"/>
  <c r="I262" i="1"/>
  <c r="H262" i="1"/>
  <c r="G262" i="1"/>
  <c r="I260" i="1"/>
  <c r="H260" i="1"/>
  <c r="G260" i="1"/>
  <c r="I259" i="1"/>
  <c r="H259" i="1"/>
  <c r="G259" i="1"/>
  <c r="I214" i="1"/>
  <c r="H214" i="1"/>
  <c r="I213" i="1"/>
  <c r="H213" i="1"/>
  <c r="G213" i="1"/>
  <c r="I212" i="1"/>
  <c r="H212" i="1"/>
  <c r="I207" i="1"/>
  <c r="H207" i="1"/>
  <c r="G207" i="1"/>
  <c r="I206" i="1"/>
  <c r="H206" i="1"/>
  <c r="G206" i="1"/>
  <c r="I205" i="1"/>
  <c r="H205" i="1"/>
  <c r="G205" i="1"/>
  <c r="I202" i="1"/>
  <c r="H202" i="1"/>
  <c r="G202" i="1"/>
  <c r="I201" i="1"/>
  <c r="H201" i="1"/>
  <c r="G201" i="1"/>
  <c r="I200" i="1"/>
  <c r="H200" i="1"/>
  <c r="G200" i="1"/>
  <c r="I198" i="1"/>
  <c r="H198" i="1"/>
  <c r="G198" i="1"/>
  <c r="I147" i="1"/>
  <c r="I114" i="1"/>
  <c r="H114" i="1"/>
  <c r="G114" i="1"/>
  <c r="I75" i="1"/>
  <c r="H75" i="1"/>
  <c r="G75" i="1"/>
  <c r="I73" i="1"/>
  <c r="H73" i="1"/>
  <c r="G73" i="1"/>
  <c r="I70" i="1"/>
  <c r="H70" i="1"/>
  <c r="G70" i="1"/>
  <c r="I68" i="1"/>
  <c r="H68" i="1"/>
  <c r="G68" i="1"/>
  <c r="I67" i="1"/>
  <c r="H67" i="1"/>
  <c r="G67" i="1"/>
  <c r="I43" i="1"/>
  <c r="H43" i="1"/>
  <c r="G43" i="1"/>
  <c r="I42" i="1"/>
  <c r="H42" i="1"/>
  <c r="G42" i="1"/>
  <c r="I39" i="1"/>
  <c r="H39" i="1"/>
  <c r="G39" i="1"/>
  <c r="H38" i="1"/>
  <c r="G38" i="1"/>
  <c r="H37" i="1"/>
  <c r="G37" i="1"/>
  <c r="H36" i="1"/>
  <c r="H31" i="1"/>
  <c r="I23" i="1"/>
  <c r="H22" i="1"/>
  <c r="F359" i="1"/>
  <c r="F313" i="1"/>
  <c r="F258" i="1"/>
  <c r="F229" i="1" s="1"/>
  <c r="F113" i="1"/>
  <c r="F35" i="1"/>
  <c r="I35" i="1" s="1"/>
  <c r="I30" i="1" l="1"/>
  <c r="D696" i="1"/>
  <c r="G486" i="1"/>
  <c r="H486" i="1"/>
  <c r="F278" i="1"/>
  <c r="G622" i="1"/>
  <c r="G667" i="1"/>
  <c r="G585" i="1"/>
  <c r="H776" i="1"/>
  <c r="F13" i="1"/>
  <c r="I776" i="1"/>
  <c r="H211" i="1"/>
  <c r="G776" i="1"/>
  <c r="G444" i="1"/>
  <c r="I444" i="1"/>
  <c r="H425" i="1"/>
  <c r="G425" i="1"/>
  <c r="I425" i="1"/>
  <c r="G537" i="1"/>
  <c r="I496" i="1"/>
  <c r="I620" i="1"/>
  <c r="I537" i="1"/>
  <c r="H615" i="1"/>
  <c r="H585" i="1"/>
  <c r="I585" i="1"/>
  <c r="I615" i="1"/>
  <c r="H496" i="1"/>
  <c r="H667" i="1"/>
  <c r="I667" i="1"/>
  <c r="H537" i="1"/>
  <c r="H580" i="1"/>
  <c r="H664" i="1"/>
  <c r="H748" i="1"/>
  <c r="G463" i="1"/>
  <c r="G528" i="1"/>
  <c r="G641" i="1"/>
  <c r="G698" i="1"/>
  <c r="H528" i="1"/>
  <c r="H698" i="1"/>
  <c r="I580" i="1"/>
  <c r="I664" i="1"/>
  <c r="I748" i="1"/>
  <c r="G580" i="1"/>
  <c r="G664" i="1"/>
  <c r="G748" i="1"/>
  <c r="I463" i="1"/>
  <c r="I528" i="1"/>
  <c r="I641" i="1"/>
  <c r="H463" i="1"/>
  <c r="H622" i="1"/>
  <c r="H641" i="1"/>
  <c r="I622" i="1"/>
  <c r="I698" i="1"/>
  <c r="E359" i="1"/>
  <c r="H359" i="1"/>
  <c r="E313" i="1"/>
  <c r="G313" i="1" s="1"/>
  <c r="D313" i="1"/>
  <c r="H313" i="1" s="1"/>
  <c r="E280" i="1"/>
  <c r="G280" i="1" s="1"/>
  <c r="D280" i="1"/>
  <c r="E258" i="1"/>
  <c r="H258" i="1"/>
  <c r="G146" i="1"/>
  <c r="H146" i="1"/>
  <c r="F11" i="1" l="1"/>
  <c r="H639" i="1"/>
  <c r="G258" i="1"/>
  <c r="E229" i="1"/>
  <c r="E278" i="1"/>
  <c r="G278" i="1" s="1"/>
  <c r="I639" i="1"/>
  <c r="I696" i="1"/>
  <c r="I486" i="1"/>
  <c r="D278" i="1"/>
  <c r="G359" i="1"/>
  <c r="G620" i="1"/>
  <c r="I395" i="1"/>
  <c r="I461" i="1"/>
  <c r="H620" i="1"/>
  <c r="G696" i="1"/>
  <c r="G694" i="1" s="1"/>
  <c r="G693" i="1" s="1"/>
  <c r="G692" i="1" s="1"/>
  <c r="G691" i="1" s="1"/>
  <c r="G690" i="1" s="1"/>
  <c r="G688" i="1" s="1"/>
  <c r="I195" i="1"/>
  <c r="I231" i="1"/>
  <c r="H229" i="1"/>
  <c r="G639" i="1"/>
  <c r="H696" i="1"/>
  <c r="I520" i="1"/>
  <c r="G197" i="1"/>
  <c r="G231" i="1"/>
  <c r="G395" i="1"/>
  <c r="G393" i="1"/>
  <c r="H520" i="1"/>
  <c r="I258" i="1"/>
  <c r="I152" i="1"/>
  <c r="G461" i="1"/>
  <c r="I359" i="1"/>
  <c r="H461" i="1"/>
  <c r="H140" i="1"/>
  <c r="I140" i="1"/>
  <c r="H197" i="1"/>
  <c r="H231" i="1"/>
  <c r="H280" i="1"/>
  <c r="H395" i="1"/>
  <c r="I280" i="1"/>
  <c r="I313" i="1"/>
  <c r="I211" i="1"/>
  <c r="I146" i="1"/>
  <c r="E113" i="1"/>
  <c r="D113" i="1"/>
  <c r="D13" i="1" s="1"/>
  <c r="G64" i="1"/>
  <c r="E35" i="1"/>
  <c r="G30" i="1"/>
  <c r="D11" i="1" l="1"/>
  <c r="H11" i="1" s="1"/>
  <c r="I13" i="1"/>
  <c r="G229" i="1"/>
  <c r="H393" i="1"/>
  <c r="G35" i="1"/>
  <c r="E13" i="1"/>
  <c r="E11" i="1" s="1"/>
  <c r="G113" i="1"/>
  <c r="I393" i="1"/>
  <c r="H278" i="1"/>
  <c r="I278" i="1"/>
  <c r="I229" i="1"/>
  <c r="H113" i="1"/>
  <c r="I113" i="1"/>
  <c r="H64" i="1"/>
  <c r="I64" i="1"/>
  <c r="H35" i="1"/>
  <c r="H30" i="1"/>
  <c r="I15" i="1"/>
  <c r="I11" i="1" l="1"/>
  <c r="G13" i="1"/>
  <c r="G11" i="1"/>
  <c r="H13" i="1"/>
</calcChain>
</file>

<file path=xl/sharedStrings.xml><?xml version="1.0" encoding="utf-8"?>
<sst xmlns="http://schemas.openxmlformats.org/spreadsheetml/2006/main" count="1797" uniqueCount="1168">
  <si>
    <t>Создание информационных центров в библиотеках района</t>
  </si>
  <si>
    <t>Всего по программе:</t>
  </si>
  <si>
    <t>-</t>
  </si>
  <si>
    <t>Сводный отчет о реализации муниципальных программ Северо-Енисейского района</t>
  </si>
  <si>
    <t>Всего по всем муниципальным программам:</t>
  </si>
  <si>
    <t>в том числе по подпрограммам и мероприятиям:</t>
  </si>
  <si>
    <t>Подпрограмма 1 "Обеспечение жизнедеятельности образовательных учреждений"</t>
  </si>
  <si>
    <t>Подпрограмма 2. "Одаренные дети"</t>
  </si>
  <si>
    <t>Организация проведения и обеспечение участия одаренных детей разных возрастных категорий в мероприятиях различных уровней</t>
  </si>
  <si>
    <t>КВСР</t>
  </si>
  <si>
    <t>КЦСР</t>
  </si>
  <si>
    <t>Подпрограмма 3. "Сохранение и укрепление здоровья детей"</t>
  </si>
  <si>
    <t>444</t>
  </si>
  <si>
    <t>Подпрограмма 4. "Развитие дошкольного, общего и дополнительного образования"</t>
  </si>
  <si>
    <t>452</t>
  </si>
  <si>
    <t>Подпрограмма 5. "Обеспечение реализации муниципальной программы"</t>
  </si>
  <si>
    <t>Подпрограмма 1. "Модернизация, реконструкция, капитальный ремонт объектов коммунальной инфраструктуры и обновление материально-технической базы предприятий жилищно-коммунального хозяйства Северо-Енисейского района"</t>
  </si>
  <si>
    <t>441</t>
  </si>
  <si>
    <t>Подпрограмма 3. "Доступность коммунально-бытовых услуг для населения Северо-Енисейского района"</t>
  </si>
  <si>
    <t>Подпрограмма 1. "Обеспечение предупреждения возникновения и развития чрезвычайных ситуаций природного и техногенного характера"</t>
  </si>
  <si>
    <t>Подпрограмма 1.  "Сохранение культурного наследия"</t>
  </si>
  <si>
    <t>Комплектование библиотечного фонда</t>
  </si>
  <si>
    <t>Подпрограмма 2. "Поддержка искусства и народного творчества"</t>
  </si>
  <si>
    <t>Подпрограмма 1. "Развитие массовой физической культуры и спорта"</t>
  </si>
  <si>
    <t>Пропаганда здорового образа жизни среди населения Северо-Енисейского района</t>
  </si>
  <si>
    <t>Подпрограмма 2. "Развитие молодежной политики в районе"</t>
  </si>
  <si>
    <t>445</t>
  </si>
  <si>
    <t>Подпрограмма 1. "Дороги Северо-Енисейского района"</t>
  </si>
  <si>
    <t>Подпрограмма 3. "Развитие транспортного комплекса Северо-Енисейского района"</t>
  </si>
  <si>
    <t>Подпрограмма 2. "Повышение безопасности дорожного движения в Северо-Енисейском районе"</t>
  </si>
  <si>
    <t>Подпрограмма 1. "Создание условий для обеспечения населения района услугами торговли"</t>
  </si>
  <si>
    <t>Подпрограмма 4. "Развитие среднеэтажного и малоэтажного жилищного строительства в Северо-Енисейском районе"</t>
  </si>
  <si>
    <t>Подпрограмма 6. "Реализация мероприятий в области градостроительной деятельности на территории Северо-Енисейского района"</t>
  </si>
  <si>
    <t>Подпрограмма 7. "Обеспечение условий реализации муниципальной программы"</t>
  </si>
  <si>
    <t>Подпрограмма 1. "Открытость власти и информирование населения Северо-Енисейского района о деятельности и решениях органов местного самоуправления Северо-Енисейского района и информационно-разъяснительная работа по актуальным социально значимым вопросам"</t>
  </si>
  <si>
    <t>Подпрограмма 1. "Повышение эффективности управления муниципальным имуществом, содержание и техническое обслуживание муниципального имущества"</t>
  </si>
  <si>
    <t>Подпрограмма 2. "Реализация мероприятий в области земельных отношений и природопользования"</t>
  </si>
  <si>
    <t>Работы по благоустройству и озеленению</t>
  </si>
  <si>
    <t>Подпрограмма 1. "Благоустройство территории района"</t>
  </si>
  <si>
    <t>Наименование муниципальной программы, подпрограммы, мероприятия</t>
  </si>
  <si>
    <t>Выполнено</t>
  </si>
  <si>
    <t>Подпрограмма 5. "Капитальный ремонт муниципальных жилых помещений и общего имущества в многоквартирных домах, расположенных на территории Северо-Енисейского района"</t>
  </si>
  <si>
    <t>440</t>
  </si>
  <si>
    <t>Обеспечение возможности участия детей в круглогодичных интенсивных школах и интеллектуальных смотрах различных направленностей</t>
  </si>
  <si>
    <t>Расходы на служебные командировки</t>
  </si>
  <si>
    <t>Расходы, связанные со служебными командировками</t>
  </si>
  <si>
    <t>Расходы на исполнение судебных актов, предусматривающих обращения взыскания на средства бюджета Северо-Енисейского района по денежным обязательствам муниципальных учреждений</t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</si>
  <si>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"Реформирование и модернизация жилищно-коммунального хозяйства и повышение энергетической эффективности"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21.10.2013 №515-п «Об утверждении муниципальной программы «Об утверждении муниципальной программы «Реформирование и модернизация жилищно-коммунального хозяйства и повышение энергетической эффективности»)</t>
    </r>
  </si>
  <si>
    <r>
      <rPr>
        <b/>
        <sz val="14"/>
        <rFont val="Times New Roman"/>
        <family val="1"/>
        <charset val="204"/>
      </rPr>
      <t>Муниципальная программа</t>
    </r>
    <r>
      <rPr>
        <b/>
        <u/>
        <sz val="14"/>
        <rFont val="Times New Roman"/>
        <family val="1"/>
        <charset val="204"/>
      </rPr>
      <t xml:space="preserve"> "Развитие образования" </t>
    </r>
    <r>
      <rPr>
        <sz val="14"/>
        <rFont val="Times New Roman"/>
        <family val="1"/>
        <charset val="204"/>
      </rPr>
      <t xml:space="preserve"> (постановление администрации Северо-Енисейского района от 29.10.2013 №566-п «Об утверждении муниципальной программы «Развитие образования»)</t>
    </r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</si>
  <si>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>"Защита населения и территории Северо-Енисейского района от чрезвычайных ситуаций природного и техногенного характера"</t>
    </r>
    <r>
      <rPr>
        <sz val="14"/>
        <rFont val="Times New Roman"/>
        <family val="1"/>
        <charset val="204"/>
      </rPr>
      <t xml:space="preserve"> (постановление администрации Северо-Енисейского района от 21.10.2013 №526-п «Об утверждении муниципальной программы «Защита населения и территории Северо-Енисейского района от чрезвычайных ситуаций природного и техногенного характера»)</t>
    </r>
  </si>
  <si>
    <t>Подключение стартовых пакетов спутниковой связи ИРИДИУМ с годовым обслуживанием</t>
  </si>
  <si>
    <t>Расходы на проведение текущего ремонта</t>
  </si>
  <si>
    <t>Изготовление и прокат видео и телевизионной информации для населения района</t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</si>
  <si>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"Развитие физической культуры, спорта и молодежной политики"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29.10.2013 №563-п «Об утверждении муниципальной программы «Развитие физической культуры, спорта и молодежной политики»)</t>
    </r>
    <r>
      <rPr>
        <b/>
        <sz val="14"/>
        <rFont val="Times New Roman"/>
        <family val="1"/>
        <charset val="204"/>
      </rPr>
      <t xml:space="preserve"> </t>
    </r>
  </si>
  <si>
    <r>
      <t xml:space="preserve">Муниципальная прорамма </t>
    </r>
    <r>
      <rPr>
        <b/>
        <u/>
        <sz val="14"/>
        <rFont val="Times New Roman"/>
        <family val="1"/>
        <charset val="204"/>
      </rPr>
      <t xml:space="preserve">"Развитие культуры" </t>
    </r>
    <r>
      <rPr>
        <sz val="14"/>
        <rFont val="Times New Roman"/>
        <family val="1"/>
        <charset val="204"/>
      </rPr>
      <t xml:space="preserve">(постановление администрации Северо-Енисейского района от 29.10.2013 №564-п «Об утверждении муниципальной программы «Развитие культуры») </t>
    </r>
  </si>
  <si>
    <t>Организация и проведение физкультурных и комплексных спортивных мероприятий среди лиц средних и старших групп населенных пунктов района</t>
  </si>
  <si>
    <t>Проведение физкультурно-спортивных мероприятий с маломобильной категорией населения</t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</si>
  <si>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"Создание условий для обеспечения доступным и комфортным жильем граждан Северо-Енисейского района" 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29.10.2013 №567/1-п «Об утверждении муниципальной программы «Об утверждении муниципальной программы «Обеспечение доступным и комфортным жильем жителей района»)</t>
    </r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</si>
  <si>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"Развитие транспортной системы Северо-Енисейского района"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28.10.2013 №561-п «Об утверждении муниципальной программы «Развитие транспортной системы Северо-Енисейского района»)</t>
    </r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</si>
  <si>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>"Развитие местного самоуправления"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ад-министрации Северо-Енисейского района от 21.10.2013 №514-п «Об утверждении муниципальной программы «Развитие местного самоуправления»)</t>
    </r>
  </si>
  <si>
    <t>Возмещение части затрат гражданам, ведущим подсобное хозяйство на территории Северо-Енисейского района</t>
  </si>
  <si>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"Управление муниципальными финансами"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29.10.2013 №536-п "Об утверждении муниципальной программы Северо-Енисейского района «Управление муниципальными финансами")</t>
    </r>
  </si>
  <si>
    <t>Подпрограмма 2. "Обеспечение реализации муниципальной программы и прочие мероприятия"</t>
  </si>
  <si>
    <r>
      <t xml:space="preserve"> </t>
    </r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"Содействие развитию гражданского общества"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28.10.2013 №560-п «Об утверждении муниципальной программы «Содействие развитию гражданского общества»)</t>
    </r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</si>
  <si>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"Управление муниципальным имуществом"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29.10.2013 №567-п «Об утверждении муниципальной программы «Управление муниципальным имуществом»)</t>
    </r>
  </si>
  <si>
    <t>Оформление технической и кадастровой документации на объекты недвижимости муниципальной собственности (жилищный фонд, нежилые помещения, здания, строения, сооружения, объекты внешнего благоустройства, объекты инженерной инфраструктуры), бесхозяйные объекты и объекты, принимаемые в муниципальную собственность</t>
  </si>
  <si>
    <t>Определение рыночной стоимости объектов муниципальной собственности</t>
  </si>
  <si>
    <t>Средства бюджета для уплаты обязательных взносов на капитальный ремонт общего имущества многоквартирных домов в муниципальной собственности</t>
  </si>
  <si>
    <t>Проведение поверки индивидуальных (квартирных) приборов учета горячей и холодной воды, установленных в жилых помещениях, принадлежащих муниципальному образованию Северо-Енисейский район на праве собственности</t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</si>
  <si>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"Благоустройство территории"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(постановление администрации Северо-Енисейского района от 29.10.2013 №568/1-п «Об утверждении муниципальной программы «Об утверждении муниципальной программы «Благоустройство территории») </t>
    </r>
  </si>
  <si>
    <t>Оплата труда и начисления на оплату труда</t>
  </si>
  <si>
    <t>0240188000</t>
  </si>
  <si>
    <t>Гарантии и компенсации для лиц, работающих в Северо-Енисейском районе</t>
  </si>
  <si>
    <t>0240188010</t>
  </si>
  <si>
    <t>Услуги связи</t>
  </si>
  <si>
    <t>0240188030</t>
  </si>
  <si>
    <t>Транспортные услуги</t>
  </si>
  <si>
    <t>0240188040</t>
  </si>
  <si>
    <t>Коммунальные услуги</t>
  </si>
  <si>
    <t>0240188050</t>
  </si>
  <si>
    <t>Прочие расходы</t>
  </si>
  <si>
    <t>0240188070</t>
  </si>
  <si>
    <t>Увеличение стоимости основных средств</t>
  </si>
  <si>
    <t>0240188080</t>
  </si>
  <si>
    <t>Увеличение стоимости материальных запасов</t>
  </si>
  <si>
    <t>0240188090</t>
  </si>
  <si>
    <t>0250075520</t>
  </si>
  <si>
    <t>0250188000</t>
  </si>
  <si>
    <t>0250188010</t>
  </si>
  <si>
    <t>0250188020</t>
  </si>
  <si>
    <t>0250188030</t>
  </si>
  <si>
    <t>0250188050</t>
  </si>
  <si>
    <t>0250188070</t>
  </si>
  <si>
    <t>0250188080</t>
  </si>
  <si>
    <t>0250188090</t>
  </si>
  <si>
    <t>0250289000</t>
  </si>
  <si>
    <t>0250289010</t>
  </si>
  <si>
    <t>0250289020</t>
  </si>
  <si>
    <t>0250289080</t>
  </si>
  <si>
    <t>0250289090</t>
  </si>
  <si>
    <t>0250389000</t>
  </si>
  <si>
    <t>0240075640</t>
  </si>
  <si>
    <t>0240075560</t>
  </si>
  <si>
    <t>0240075540</t>
  </si>
  <si>
    <t>0240074090</t>
  </si>
  <si>
    <t>0240074080</t>
  </si>
  <si>
    <t>0240000000</t>
  </si>
  <si>
    <t>0230080410</t>
  </si>
  <si>
    <t>0230080140</t>
  </si>
  <si>
    <t>0230000000</t>
  </si>
  <si>
    <t>0220080070</t>
  </si>
  <si>
    <t>0220080060</t>
  </si>
  <si>
    <t>0210087350</t>
  </si>
  <si>
    <t>0210082230</t>
  </si>
  <si>
    <t>0210080510</t>
  </si>
  <si>
    <t>0210080500</t>
  </si>
  <si>
    <t>0210080040</t>
  </si>
  <si>
    <t>0210000000</t>
  </si>
  <si>
    <t>0200000000</t>
  </si>
  <si>
    <t>0440075700</t>
  </si>
  <si>
    <t>0430000000</t>
  </si>
  <si>
    <t>0410000000</t>
  </si>
  <si>
    <t>0400000000</t>
  </si>
  <si>
    <t>0440081520</t>
  </si>
  <si>
    <t>0440081540</t>
  </si>
  <si>
    <t>0440081560</t>
  </si>
  <si>
    <t>0440081570</t>
  </si>
  <si>
    <t>0440081580</t>
  </si>
  <si>
    <t>0440081590</t>
  </si>
  <si>
    <t>0440081600</t>
  </si>
  <si>
    <t>0440081610</t>
  </si>
  <si>
    <t>0440087810</t>
  </si>
  <si>
    <t>0500000000</t>
  </si>
  <si>
    <t>0510000000</t>
  </si>
  <si>
    <t>0510082060</t>
  </si>
  <si>
    <t>0510188000</t>
  </si>
  <si>
    <t>0510188010</t>
  </si>
  <si>
    <t>0510188030</t>
  </si>
  <si>
    <t>0510188050</t>
  </si>
  <si>
    <t>0510188070</t>
  </si>
  <si>
    <t>0510188090</t>
  </si>
  <si>
    <t>0520000000</t>
  </si>
  <si>
    <t>Подпрограмма 2. "Обеспечение первичных мер пожарной безопасности в населенных пунктах района"</t>
  </si>
  <si>
    <t>0520074120</t>
  </si>
  <si>
    <t>0520082090</t>
  </si>
  <si>
    <t>0520082100</t>
  </si>
  <si>
    <t>0520082170</t>
  </si>
  <si>
    <t>0520082180</t>
  </si>
  <si>
    <t>05200S4120</t>
  </si>
  <si>
    <t>0800000000</t>
  </si>
  <si>
    <t>0810000000</t>
  </si>
  <si>
    <t>0810082310</t>
  </si>
  <si>
    <t>0810082320</t>
  </si>
  <si>
    <t>0810188010</t>
  </si>
  <si>
    <t>0810188020</t>
  </si>
  <si>
    <t>0810188030</t>
  </si>
  <si>
    <t>0810188040</t>
  </si>
  <si>
    <t>0810188050</t>
  </si>
  <si>
    <t>0810188070</t>
  </si>
  <si>
    <t>0810188090</t>
  </si>
  <si>
    <t>0810188100</t>
  </si>
  <si>
    <t>0810188110</t>
  </si>
  <si>
    <t>0810188120</t>
  </si>
  <si>
    <t>0810188130</t>
  </si>
  <si>
    <t>0810188140</t>
  </si>
  <si>
    <t>0810188150</t>
  </si>
  <si>
    <t>0810188170</t>
  </si>
  <si>
    <t>0810188190</t>
  </si>
  <si>
    <t>0820000000</t>
  </si>
  <si>
    <t>0820082540</t>
  </si>
  <si>
    <t>0820082620</t>
  </si>
  <si>
    <t>0820188000</t>
  </si>
  <si>
    <t>0820188010</t>
  </si>
  <si>
    <t>0820188020</t>
  </si>
  <si>
    <t>0820188030</t>
  </si>
  <si>
    <t>0820188040</t>
  </si>
  <si>
    <t>0820188050</t>
  </si>
  <si>
    <t>0820188070</t>
  </si>
  <si>
    <t>0820188090</t>
  </si>
  <si>
    <t>0820188100</t>
  </si>
  <si>
    <t>0820188110</t>
  </si>
  <si>
    <t>0830289000</t>
  </si>
  <si>
    <t>0830289010</t>
  </si>
  <si>
    <t>0830289020</t>
  </si>
  <si>
    <t>0910083000</t>
  </si>
  <si>
    <t>0910083010</t>
  </si>
  <si>
    <t>0910083040</t>
  </si>
  <si>
    <t>0910083050</t>
  </si>
  <si>
    <t>0910083060</t>
  </si>
  <si>
    <t>0920074560</t>
  </si>
  <si>
    <t>Софинансирование субсидии бюджетам муниципальных образований на поддержку деятельности муниципальных молодежных центров в рамках подпрограммы «Вовлечение молодежи Красноярского края в социальную практику» государственной программы Красноярского края «Молодежь Красноярского края в ХХI веке»</t>
  </si>
  <si>
    <t>09200S4560</t>
  </si>
  <si>
    <t>0920188000</t>
  </si>
  <si>
    <t>0920188010</t>
  </si>
  <si>
    <t>0920188020</t>
  </si>
  <si>
    <t>0920188030</t>
  </si>
  <si>
    <t>0920188040</t>
  </si>
  <si>
    <t>0920188050</t>
  </si>
  <si>
    <t>0920188070</t>
  </si>
  <si>
    <t>0920188080</t>
  </si>
  <si>
    <t>0920188090</t>
  </si>
  <si>
    <t>0920000000</t>
  </si>
  <si>
    <t>0910000000</t>
  </si>
  <si>
    <t>0900000000</t>
  </si>
  <si>
    <t>1220000000</t>
  </si>
  <si>
    <t>1230000000</t>
  </si>
  <si>
    <t>1210000000</t>
  </si>
  <si>
    <t>1510000000</t>
  </si>
  <si>
    <t>1540000000</t>
  </si>
  <si>
    <t>1540084030</t>
  </si>
  <si>
    <t>1600000000</t>
  </si>
  <si>
    <t>1640000000</t>
  </si>
  <si>
    <t>1650000000</t>
  </si>
  <si>
    <t>1660000000</t>
  </si>
  <si>
    <t>1660084270</t>
  </si>
  <si>
    <t>1670188000</t>
  </si>
  <si>
    <t>1670188010</t>
  </si>
  <si>
    <t>1670188020</t>
  </si>
  <si>
    <t>1670188030</t>
  </si>
  <si>
    <t>1670188050</t>
  </si>
  <si>
    <t>1670188060</t>
  </si>
  <si>
    <t>1670188070</t>
  </si>
  <si>
    <t>1820289000</t>
  </si>
  <si>
    <t>1820289010</t>
  </si>
  <si>
    <t>1820289020</t>
  </si>
  <si>
    <t>1820289030</t>
  </si>
  <si>
    <t>1820289070</t>
  </si>
  <si>
    <t>1820289090</t>
  </si>
  <si>
    <t>1820000000</t>
  </si>
  <si>
    <t>2010085500</t>
  </si>
  <si>
    <t>2010085510</t>
  </si>
  <si>
    <t>2010188000</t>
  </si>
  <si>
    <t>2010188010</t>
  </si>
  <si>
    <t>2010188020</t>
  </si>
  <si>
    <t>2010188030</t>
  </si>
  <si>
    <t>2010188050</t>
  </si>
  <si>
    <t>2010188070</t>
  </si>
  <si>
    <t>2110000000</t>
  </si>
  <si>
    <t>2110085550</t>
  </si>
  <si>
    <t>2110085560</t>
  </si>
  <si>
    <t>2110085570</t>
  </si>
  <si>
    <t>2110085710</t>
  </si>
  <si>
    <t>Оплата расходов управляющей организации по содержанию и текущему ремонту общего имущества многоквартирных домов, отоплению, в которых расположены пустующие жилые муниципальные помещения</t>
  </si>
  <si>
    <t>2110085720</t>
  </si>
  <si>
    <t>2110289000</t>
  </si>
  <si>
    <t>2110289010</t>
  </si>
  <si>
    <t>2110289020</t>
  </si>
  <si>
    <t>2110289070</t>
  </si>
  <si>
    <t>2110289080</t>
  </si>
  <si>
    <t>2110289090</t>
  </si>
  <si>
    <t>2120085580</t>
  </si>
  <si>
    <t>Подпрограмма 3. "Строительство, реконструкция, капитальный ремонт и техническое оснащение муниципальных объектов административно-социальной сферы"</t>
  </si>
  <si>
    <t>2120000000</t>
  </si>
  <si>
    <t>2130000000</t>
  </si>
  <si>
    <t>2210086010</t>
  </si>
  <si>
    <t>2210086020</t>
  </si>
  <si>
    <t>2210086040</t>
  </si>
  <si>
    <t>2210086050</t>
  </si>
  <si>
    <t>2210086070</t>
  </si>
  <si>
    <t>2210086170</t>
  </si>
  <si>
    <t>2210086190</t>
  </si>
  <si>
    <t>2210086200</t>
  </si>
  <si>
    <t>2210086220</t>
  </si>
  <si>
    <t>2210086230</t>
  </si>
  <si>
    <t>2210086240</t>
  </si>
  <si>
    <t>2210086250</t>
  </si>
  <si>
    <t>2210086730</t>
  </si>
  <si>
    <t>2230086260</t>
  </si>
  <si>
    <t>2230086270</t>
  </si>
  <si>
    <t>2230086280</t>
  </si>
  <si>
    <t>2230086290</t>
  </si>
  <si>
    <t>2230086300</t>
  </si>
  <si>
    <t>2230086310</t>
  </si>
  <si>
    <t>2230086320</t>
  </si>
  <si>
    <t>2230086330</t>
  </si>
  <si>
    <t>2230086450</t>
  </si>
  <si>
    <t>2230086460</t>
  </si>
  <si>
    <t>2230086470</t>
  </si>
  <si>
    <t>2230086480</t>
  </si>
  <si>
    <t>2230086490</t>
  </si>
  <si>
    <t>2230086500</t>
  </si>
  <si>
    <t>2230086510</t>
  </si>
  <si>
    <t>2230086520</t>
  </si>
  <si>
    <t>2230086530</t>
  </si>
  <si>
    <t>2240086580</t>
  </si>
  <si>
    <t>2250075180</t>
  </si>
  <si>
    <t>2250000000</t>
  </si>
  <si>
    <t>2240000000</t>
  </si>
  <si>
    <t xml:space="preserve">Подпрограмма 5. "Обеспечение реализации муниципальной программы </t>
  </si>
  <si>
    <t>0230075660</t>
  </si>
  <si>
    <t>Иные выплаты персоналу учреждений, за исключением фонда оплаты труда</t>
  </si>
  <si>
    <t>0250188001</t>
  </si>
  <si>
    <t>0910188000</t>
  </si>
  <si>
    <t>0910188010</t>
  </si>
  <si>
    <t>0910188020</t>
  </si>
  <si>
    <t>0910188030</t>
  </si>
  <si>
    <t>0910188040</t>
  </si>
  <si>
    <t>0910188050</t>
  </si>
  <si>
    <t>0910188070</t>
  </si>
  <si>
    <t>0910188080</t>
  </si>
  <si>
    <t>0910188090</t>
  </si>
  <si>
    <t>Субсидии бюджетам муниципальных образований на поддержку деятельности муниципальных молодежных центров в рамках подпрограммы «Вовлечение молодежи в социальную практику» государственной программы Красноярского края «Молодежь Красноярского края в ХХI веке»</t>
  </si>
  <si>
    <t>0920080072</t>
  </si>
  <si>
    <t>0950000000</t>
  </si>
  <si>
    <t>0950289000</t>
  </si>
  <si>
    <t>0950289020</t>
  </si>
  <si>
    <t>Расходы по подготовке проектов капитальных ремонтов объектов муниципальной собственности Северо-Енисейского района</t>
  </si>
  <si>
    <t>Расходы на проверку достоверности определения сметной стоимости капитального ремонта объектов муниципальной собственности Северо-Енисейского района</t>
  </si>
  <si>
    <t>Проведение мероприятий, посвященных празднованию Дня Победы</t>
  </si>
  <si>
    <t>Подпрограмма 3. «Обеспечение содержания (эксплуатации) имущества муниципальных учреждений Северо-Енисейского района»</t>
  </si>
  <si>
    <t>0840000000</t>
  </si>
  <si>
    <t>0840188000</t>
  </si>
  <si>
    <t>0840188020</t>
  </si>
  <si>
    <t>0840188070</t>
  </si>
  <si>
    <t>0840188090</t>
  </si>
  <si>
    <t>1650080215</t>
  </si>
  <si>
    <t>1650080216</t>
  </si>
  <si>
    <t>2130080215</t>
  </si>
  <si>
    <t>2130080216</t>
  </si>
  <si>
    <r>
      <t xml:space="preserve">7 </t>
    </r>
    <r>
      <rPr>
        <sz val="10"/>
        <rFont val="Times New Roman"/>
        <family val="1"/>
        <charset val="204"/>
      </rPr>
      <t>(гр.5-гр.6)</t>
    </r>
  </si>
  <si>
    <t>8  (гр. 4- гр. 6)</t>
  </si>
  <si>
    <t>Текущие ремонты учреждений</t>
  </si>
  <si>
    <t>0210080216</t>
  </si>
  <si>
    <t>459</t>
  </si>
  <si>
    <t>Организация и проведение районных физкультурно-спортивных мероприятий на территории Северо-Енисейского района</t>
  </si>
  <si>
    <t>1670000000</t>
  </si>
  <si>
    <t>Приобретение и установка индивидуальных (квартирных) приборов учета горячей и холодной воды, электросчетчиков для обеспечения жилых помещений муниципального жилого фонда</t>
  </si>
  <si>
    <t>2110080275</t>
  </si>
  <si>
    <t>Содержание кладбища, гп Северо-Енисейский</t>
  </si>
  <si>
    <t>Содержание кладбища, п. Тея</t>
  </si>
  <si>
    <t>Содержание кладбища, п. Вангаш</t>
  </si>
  <si>
    <t>Содержание кладбища, п. Брянка</t>
  </si>
  <si>
    <t>Устройство и демонтаж зимнего городка, п. Брянка</t>
  </si>
  <si>
    <t>Устройство и демонтаж зимнего городка, гп Северо-Енисейский</t>
  </si>
  <si>
    <t>Устройство и демонтаж зимнего городка, п. Вангаш</t>
  </si>
  <si>
    <t>Устройство и демонтаж зимнего городка, п. Новая Калами</t>
  </si>
  <si>
    <t>Устройство и демонтаж зимнего городка, п. Тея</t>
  </si>
  <si>
    <t>Устройство и демонтаж зимнего городка, п. Вельмо</t>
  </si>
  <si>
    <t>0440000000</t>
  </si>
  <si>
    <t>0810188000</t>
  </si>
  <si>
    <t>0840188010</t>
  </si>
  <si>
    <t>0840188030</t>
  </si>
  <si>
    <t>0840188040</t>
  </si>
  <si>
    <r>
      <t xml:space="preserve">9                       </t>
    </r>
    <r>
      <rPr>
        <sz val="10"/>
        <rFont val="Times New Roman"/>
        <family val="1"/>
        <charset val="204"/>
      </rPr>
      <t>(гр.6/гр.4*100)</t>
    </r>
  </si>
  <si>
    <t>0210080215</t>
  </si>
  <si>
    <t>0230076490</t>
  </si>
  <si>
    <t>0240075880</t>
  </si>
  <si>
    <t>Расходы на получение технических условий для технологического присоединения к сетям электроснабжения для подготовки проектной документации на строительство объектов муниципальной собственности Северо-Енисейского района</t>
  </si>
  <si>
    <t>0410086681</t>
  </si>
  <si>
    <t>Подпрограмма 2. «Чистая вода Северо-Енисейского района»</t>
  </si>
  <si>
    <t>0420000000</t>
  </si>
  <si>
    <t>Приобретение первичных средств пожаротушения, противопожарного инвентаря, знаков пожарной безопасности</t>
  </si>
  <si>
    <t>0520082130</t>
  </si>
  <si>
    <t>0520082160</t>
  </si>
  <si>
    <t>0920080073</t>
  </si>
  <si>
    <t>0920080074</t>
  </si>
  <si>
    <t>1640086681</t>
  </si>
  <si>
    <t>1660086664</t>
  </si>
  <si>
    <t>Подпрограмма 1. «Управление муниципальным долгом Северо-Енисейского района»</t>
  </si>
  <si>
    <t>1800000000</t>
  </si>
  <si>
    <t>Расходы на обслуживание муниципального долга</t>
  </si>
  <si>
    <t>1810085400</t>
  </si>
  <si>
    <t>Производство и размещение материалов о деятельности и решениях органов местного самоуправления, иной социально-значимой информации в газете «Северо-Енисейский Вестник» и ее приложениях</t>
  </si>
  <si>
    <t>2010188080</t>
  </si>
  <si>
    <t>2010188090</t>
  </si>
  <si>
    <t>Подпрограмма 1. «Формирование комфортной городской (сельской) среды Северо-Енисейского района»</t>
  </si>
  <si>
    <t>Благоустройство дворовых территорий многоквартирных домов за счет прочих безвозмездных поступлений в бюджеты муниципальных районов</t>
  </si>
  <si>
    <t>2400000000</t>
  </si>
  <si>
    <t>2410080404</t>
  </si>
  <si>
    <t>Проведение межнационального этно-туристического фестиваля «СЭВЭКИ - Легенды Севера»</t>
  </si>
  <si>
    <t>Подготовка проектной документации с получением положительного заключения государственной экспертизы и проведением проверки достоверности определения сметной стоимости капитального ремонта здания муниципального бюджетного общеобразовательного учреждения «Северо-Енисейская средняя школа № 2», ул. Карла Маркса, 26, гп Северо-Енисейский</t>
  </si>
  <si>
    <t>Подготовка проектной документации с получением положительного заключения государственной экспертизы и проведением проверки достоверности определения сметной стоимости на капитальный ремонт здания муниципального бюджетного общеобразовательного учреждения «Брянковская средняя школа № 5», ул. Школьная, 42, п. Брянка</t>
  </si>
  <si>
    <t>Софинансирование субсидии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качества, в рамках подпрограммы «Поддержка внедрения стандартов предоставления (оказания) муниципальных услуг и повышения качества жизни населения» государственной программы Красноярского края «Содействие развитию местного самоуправления» (замена покрытия кровли МБДОУ № 5)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</si>
  <si>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</si>
  <si>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Работы, услуги по содержанию имущества</t>
  </si>
  <si>
    <t>0240188061</t>
  </si>
  <si>
    <t>0250188061</t>
  </si>
  <si>
    <t>профинансировано (тыс.руб.)</t>
  </si>
  <si>
    <t>освоено (тыс.руб.)</t>
  </si>
  <si>
    <t>остаток (тыс.руб.)</t>
  </si>
  <si>
    <t>Подпрограмма 4. «Энергосбережение и повышение энергетической эффективности в Северо-Енисейском районе»</t>
  </si>
  <si>
    <t>Субвенции бюджетам муниципальных образований на компенсацию выпадающих доходов энергоснабжающих организаций, связанных с применением государственных регулируемых цен (тарифов) на электрическую энергию, вырабатываемую дизельными электростанциями на территории Красноярского края для населения (в соответствии с Законом края от 20 декабря 2012 года № 3-963) в рамках подпрограммы «Энергоэффективность и развитие энергетики»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</si>
  <si>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0430075770</t>
  </si>
  <si>
    <t>0510188061</t>
  </si>
  <si>
    <t>Очистка от снега подъездов к противопожарному водоснабжению (пожарным водоемам, пирсам, гидрантам)</t>
  </si>
  <si>
    <t>Изготовление печатной продукции на тему исполнения первичных мер пожарной безопасности для населения района</t>
  </si>
  <si>
    <t>0520082070</t>
  </si>
  <si>
    <t>Подпрограмма 3 «Профилактика правонарушений в районе»</t>
  </si>
  <si>
    <t>0530000000</t>
  </si>
  <si>
    <t>0530080336</t>
  </si>
  <si>
    <t>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</si>
  <si>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Софинансирование 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«Обеспечение условий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</si>
  <si>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0810074880</t>
  </si>
  <si>
    <t>08100S4880</t>
  </si>
  <si>
    <t>0810188061</t>
  </si>
  <si>
    <t>0810188161</t>
  </si>
  <si>
    <t>0820188061</t>
  </si>
  <si>
    <t>0840188061</t>
  </si>
  <si>
    <t>0910188061</t>
  </si>
  <si>
    <t>Организация мероприятий в сфере молодежной политики, направленных на вовлечение молодежи в инновационную, предпринимательскую, добровольческую деятельность, а также на развитие гражданской активности молодежи и формирование здорового образа жизни</t>
  </si>
  <si>
    <t>Организация мероприятий в сфере молодежной политики,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</t>
  </si>
  <si>
    <t>Организация мероприятий в сфере молодежной политики, направленных на формирование системы развития талантливой и инициативной молодежи, создание условий для самореализации подростков и молодежи, развитие творческого, профессионального, интеллектуального потенциалов подростков и молодежи</t>
  </si>
  <si>
    <t>0920188061</t>
  </si>
  <si>
    <t>1230080299</t>
  </si>
  <si>
    <t>Подпрограмма 1. «Стимулирование жилищного строительства на территории Северо-Енисейского района»</t>
  </si>
  <si>
    <t>1610086681</t>
  </si>
  <si>
    <t>1610000000</t>
  </si>
  <si>
    <t>Подпрограмма 3. «Улучшение жилищных условий отдельных категорий граждан, проживающих на территории Северо-Енисейского района»</t>
  </si>
  <si>
    <t>1630000000</t>
  </si>
  <si>
    <t>Субсидии бюджетам муниципальных образований на предоставление социальных выплат молодым семьям на приобретение (строительство) жилья в рамках подпрограммы «Улучшение жилищных условий отдельных категорий граждан» государственной программы Красноярского края «Создание условий для обеспечения доступным и комфортным жильем граждан»</t>
  </si>
  <si>
    <t>16300L4970</t>
  </si>
  <si>
    <t>Инженерно-геодезические изыскания территории населенных пунктов</t>
  </si>
  <si>
    <t>1670188061</t>
  </si>
  <si>
    <t>1820289061</t>
  </si>
  <si>
    <t>1820289990</t>
  </si>
  <si>
    <t>2010188061</t>
  </si>
  <si>
    <t>2110289030</t>
  </si>
  <si>
    <t>Содержание кладбища, п. Новая Калами</t>
  </si>
  <si>
    <t>Приобретение, доставка, хранение, установка и демонтаж баннеров, аншлагов, флагов, гирлянд, прочей баннерной продукции, гп Северо-Енисейский</t>
  </si>
  <si>
    <t>2210086030</t>
  </si>
  <si>
    <t>Отдельное мероприятие 1. «Поддержка проектов и мероприятий по благоустройству территории района»</t>
  </si>
  <si>
    <t>2230080191</t>
  </si>
  <si>
    <t>2230080192</t>
  </si>
  <si>
    <t>2230080193</t>
  </si>
  <si>
    <t>2230080195</t>
  </si>
  <si>
    <t>2230080206</t>
  </si>
  <si>
    <t>2230080207</t>
  </si>
  <si>
    <t>Приложение к письму администрации Северо-Енисейского  района                          
 от                               №</t>
  </si>
  <si>
    <t>454</t>
  </si>
  <si>
    <t>455</t>
  </si>
  <si>
    <t>456</t>
  </si>
  <si>
    <t>457</t>
  </si>
  <si>
    <t>0240053030</t>
  </si>
  <si>
    <t>0240075630</t>
  </si>
  <si>
    <t>02400S5630</t>
  </si>
  <si>
    <t>Строительство расходного склада нефтепродуктов, п. Енашимо</t>
  </si>
  <si>
    <t>0410081630</t>
  </si>
  <si>
    <t>0420081510</t>
  </si>
  <si>
    <t>Софинансирование субсидии бюджетам муниципальных образований края на 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«Предупреждение, спасение, помощь населению края в чрезвычайных ситуациях» государственной программы Красноярского края «Защита от чрезвычайных ситуаций природного и техногенного характера и обеспечение безопасности населения»</t>
  </si>
  <si>
    <t>0510074130</t>
  </si>
  <si>
    <t>05100S4130</t>
  </si>
  <si>
    <t>0510188080</t>
  </si>
  <si>
    <t>0810082370</t>
  </si>
  <si>
    <t>Подпрограмма 4. «Обеспечение реализации муниципальной программы»</t>
  </si>
  <si>
    <t>0830000000</t>
  </si>
  <si>
    <t>Субсидия на возмещение недополученных доходов, связанных с оказанием населению района транспортных услуг и организации транспортного обслуживания населения в границах района, возникающих у перевозчиков при прохождении муниципальных маршрутов регулярных перевозок пассажиров по регулируемым тарифам автомобильным транспортом общего пользования</t>
  </si>
  <si>
    <t>1220083531</t>
  </si>
  <si>
    <t>1640080377</t>
  </si>
  <si>
    <t>1640080386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</si>
  <si>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подпрограммы «Охрана природных комплексов и объектов» государственной программы Красноярского края «Охрана окружающей среды, воспроизводство природных ресурсов»</t>
  </si>
  <si>
    <t>2410074590</t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</si>
  <si>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"Развитие социальных отношений, рост благополучия и защищенности граждан в Северо-Енисейском районе"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(постановление администрации Северо-Енисейского района от 17.09.2019 № 336-п  «Об утверждении муниципальной программы «Развитие социальных отношений, рост благополучия и защищенности граждан в Северо-Енисейском районе») </t>
    </r>
  </si>
  <si>
    <t>Подпрограмма 1.«Профилактика безнадзорности и правонарушений несовершеннолетних на территории Северо-Енисейского района»</t>
  </si>
  <si>
    <t>2510000000</t>
  </si>
  <si>
    <t>2500000000</t>
  </si>
  <si>
    <t>2510076040</t>
  </si>
  <si>
    <t>2510289000</t>
  </si>
  <si>
    <t>Подпрограмма 2. «Реализация полномочий по организации и осуществлению деятельности по опеке и попечительству в отношении совершеннолетних граждан на территории Северо-Енисейского района»</t>
  </si>
  <si>
    <t>2520000000</t>
  </si>
  <si>
    <t>2520002890</t>
  </si>
  <si>
    <t>2520389000</t>
  </si>
  <si>
    <t>Подпрограмма 3. «Реализация дополнительных мер социальной поддержки граждан»</t>
  </si>
  <si>
    <t>2530000000</t>
  </si>
  <si>
    <t>2530080506</t>
  </si>
  <si>
    <t>2530080507</t>
  </si>
  <si>
    <t>2530080508</t>
  </si>
  <si>
    <t>2530080509</t>
  </si>
  <si>
    <t>2530080510</t>
  </si>
  <si>
    <t>2530080511</t>
  </si>
  <si>
    <t>2530080512</t>
  </si>
  <si>
    <t>2530080513</t>
  </si>
  <si>
    <t>2530080532</t>
  </si>
  <si>
    <t>2530080533</t>
  </si>
  <si>
    <t>2530080535</t>
  </si>
  <si>
    <t>2530080537</t>
  </si>
  <si>
    <t>2530080538</t>
  </si>
  <si>
    <t>2530289000</t>
  </si>
  <si>
    <t>2530289010</t>
  </si>
  <si>
    <t>2540000000</t>
  </si>
  <si>
    <t>2540080516</t>
  </si>
  <si>
    <t>0820188130</t>
  </si>
  <si>
    <t>0820188150</t>
  </si>
  <si>
    <t>0820188160</t>
  </si>
  <si>
    <t>0820188161</t>
  </si>
  <si>
    <t>0820188170</t>
  </si>
  <si>
    <t>0820188190</t>
  </si>
  <si>
    <t>Расходы на проверку сметной стоимости капитального ремонта объектов муниципальной собственности Северо-Енисейского района</t>
  </si>
  <si>
    <t>Капитальный ремонт здания и автоматической пожарной сигнализации муниципального бюджетного дошкольного образовательного учреждения «Северо-Енисейский детский сад №1», ул. Карла-Маркса, 24, гп Северо- Енисейский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</si>
  <si>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</si>
  <si>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02300L3040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</si>
  <si>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</si>
  <si>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Субвенции бюджетам муниципальных образований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 (в соответствии с Законом края от 29 марта 2007 года № 22-6015),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</si>
  <si>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</si>
  <si>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</si>
  <si>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Расходы на организацию профессионального образования и дополнительного профессионального образования работников</t>
  </si>
  <si>
    <t>0240188011</t>
  </si>
  <si>
    <t>0240188012</t>
  </si>
  <si>
    <t>0240188020</t>
  </si>
  <si>
    <t>0240188021</t>
  </si>
  <si>
    <t>0240488000</t>
  </si>
  <si>
    <t>0250088011</t>
  </si>
  <si>
    <t>0250188021</t>
  </si>
  <si>
    <t>0250289021</t>
  </si>
  <si>
    <t>0440080599</t>
  </si>
  <si>
    <t>Субсидии бюджетам муниципальных образований края на 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«Предупреждение, спасение, помощь населению в чрезвычайных ситуациях» государственной программы Красноярского края «Защита от чрезвычайных ситуаций природного и техногенного характера и обеспечение безопасности населения»</t>
  </si>
  <si>
    <t>0510188011</t>
  </si>
  <si>
    <t>0510188021</t>
  </si>
  <si>
    <t>Устройство незамерзающих прорубей в естественных водных источниках</t>
  </si>
  <si>
    <t>0520082120</t>
  </si>
  <si>
    <t>Проведение цикла просветительских программ для детей дошкольного и младшего школьного возраста</t>
  </si>
  <si>
    <t>0810080615</t>
  </si>
  <si>
    <t>0810188012</t>
  </si>
  <si>
    <t>0810188021</t>
  </si>
  <si>
    <t>0810188112</t>
  </si>
  <si>
    <t>0810188121</t>
  </si>
  <si>
    <t>0820080616</t>
  </si>
  <si>
    <t>0820188012</t>
  </si>
  <si>
    <t>0820188021</t>
  </si>
  <si>
    <t>0820188060</t>
  </si>
  <si>
    <t>0820188121</t>
  </si>
  <si>
    <t>0840088011</t>
  </si>
  <si>
    <t>0840188021</t>
  </si>
  <si>
    <t>0830188000</t>
  </si>
  <si>
    <t>0830188010</t>
  </si>
  <si>
    <t>0830188030</t>
  </si>
  <si>
    <t>0830188040</t>
  </si>
  <si>
    <t>0830188050</t>
  </si>
  <si>
    <t>0830188060</t>
  </si>
  <si>
    <t>0830188061</t>
  </si>
  <si>
    <t>0830188070</t>
  </si>
  <si>
    <t>0830188090</t>
  </si>
  <si>
    <t>0830188990</t>
  </si>
  <si>
    <t>0830289021</t>
  </si>
  <si>
    <t>Организация и проведение Всероссийских физкультурно-спортивных и районных массовых акций на территории района</t>
  </si>
  <si>
    <t>Участие в официальных физкультурных, спортивных мероприятиях Красноярского края</t>
  </si>
  <si>
    <t>0910074180</t>
  </si>
  <si>
    <t>0910188001</t>
  </si>
  <si>
    <t>0910188011</t>
  </si>
  <si>
    <t>0910188021</t>
  </si>
  <si>
    <t>0920188011</t>
  </si>
  <si>
    <t>0920188021</t>
  </si>
  <si>
    <t>0950188000</t>
  </si>
  <si>
    <t>0950188010</t>
  </si>
  <si>
    <t>0950188020</t>
  </si>
  <si>
    <t>0950188021</t>
  </si>
  <si>
    <t>0950188030</t>
  </si>
  <si>
    <t>0950188061</t>
  </si>
  <si>
    <t>0950188070</t>
  </si>
  <si>
    <t>0950188090</t>
  </si>
  <si>
    <t>1230080415</t>
  </si>
  <si>
    <t>1230083560</t>
  </si>
  <si>
    <t>Строительство 16 квартирного дома, ул. Ленина, 62А, гп Северо-Енисейский</t>
  </si>
  <si>
    <t>Строительство 60 квартирного дома, ул. Карла Маркса, 52А, гп Северо-Енисейский</t>
  </si>
  <si>
    <t>1640084330</t>
  </si>
  <si>
    <t>Капитальный ремонт 2 квартирного дома, ул. Транспортная, 9, кв. 2, п. Брянка</t>
  </si>
  <si>
    <t>1650084600</t>
  </si>
  <si>
    <t>1670188011</t>
  </si>
  <si>
    <t>1670188021</t>
  </si>
  <si>
    <t>1670188080</t>
  </si>
  <si>
    <t>1670188090</t>
  </si>
  <si>
    <t>1820289021</t>
  </si>
  <si>
    <t>2010188011</t>
  </si>
  <si>
    <t>2010188021</t>
  </si>
  <si>
    <t>2110289021</t>
  </si>
  <si>
    <t>Выполнение кадастровых работ по оформлению межевых планов земельных участков</t>
  </si>
  <si>
    <t>Капитальный ремонт системы холодного и горячего водоснабжения в здании администрации Северо-Енисейского района, ул. Ленина, 48, гп Северо-Енисейский</t>
  </si>
  <si>
    <t>2130080578</t>
  </si>
  <si>
    <t>Содержание территорий общего пользования (скверов, парков, зеленых зон, иных мест общего пользования), п. Тея</t>
  </si>
  <si>
    <t>Содержание территорий общего пользования - скверов, парков, зеленых зон, иных мест общего пользования, гп Северо-Енисейский</t>
  </si>
  <si>
    <t>Снос аварийного дома, ул. Новая, 6, п. Брянка</t>
  </si>
  <si>
    <t>Содержание территорий общего пользования - скверов, парков, зеленых зон, иных мест общего пользования, п. Брянка</t>
  </si>
  <si>
    <t>Содержание территорий общего пользования, п. Вангаш</t>
  </si>
  <si>
    <t>Содержание территории общего пользования - скверов, парков, зеленых зон, п. Новая Калами</t>
  </si>
  <si>
    <t>2210080163</t>
  </si>
  <si>
    <t>Отдельное мероприятие 2. «Субсидия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района»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</si>
  <si>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(организация праздничной иллюминации), гп Северо-Енисейский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</si>
  <si>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(организация праздничной иллюминации), п. Тея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</si>
  <si>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(организация праздничной иллюминации), п. Новая Калами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</si>
  <si>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(организация праздничной иллюминации), п. Вангаш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</si>
  <si>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(организация праздничной иллюминации), п. Брянка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</si>
  <si>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(организация праздничной иллюминации), п. Вельмо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</si>
  <si>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района, гп Северо-Енисейский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</si>
  <si>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района, п. Тея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</si>
  <si>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района, п. Новая Калами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</si>
  <si>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района, п. Енашимо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</si>
  <si>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района, п. Вангаш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</si>
  <si>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района, п. Новоерудинский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</si>
  <si>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района, п. Вельмо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</si>
  <si>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района, п. Брянка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</si>
  <si>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(освещение электрических часов), гп Северо-Енисейский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</si>
  <si>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(выполнение электромонтажных работ), гп Северо-Енисейский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</si>
  <si>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(выполнение электромонтажных работ), п. Тея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</si>
  <si>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(выполнение электромонтажных работ), п. Вангаш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</si>
  <si>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(выполнение электромонтажных работ), п. Новая Калами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</si>
  <si>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(выполнение электромонтажных работ), п. Брянка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</si>
  <si>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(выполнение электромонтажных работ), п. Вельмо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</si>
  <si>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(выполнение электромонтажных работ), п. Енашимо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</si>
  <si>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(выполнение электромонтажных работ), п. Новоерудинский</t>
  </si>
  <si>
    <t>Отдельное мероприятие 4. «Услуги по обращению с животными без владельцев на территории Северо-Енисейского района»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</si>
  <si>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подпрограммы «Охрана природных комплексов и объектов» государственной программы Красноярского края «Охрана окружающей среды, воспроизводство природных ресурсов» (содержание специалиста)</t>
  </si>
  <si>
    <t>225007518A</t>
  </si>
  <si>
    <t>2550000000</t>
  </si>
  <si>
    <t>2550080150</t>
  </si>
  <si>
    <t>2560000000</t>
  </si>
  <si>
    <t>Подготовка проектной и рабочей документации с получением положительного заключения государственной экспертизы капитального ремонта здания, в части замены инженерных систем муниципального бюджетного образовательного учреждения «Брянковская средняя школа № 5», ул. Школьная, 42, п. Брянка</t>
  </si>
  <si>
    <t>0210080371</t>
  </si>
  <si>
    <t>0210080703</t>
  </si>
  <si>
    <t>Обеспечение оплаты 100 % стоимости набора продуктов питания или готовых блюд и их транспортировки в лагерях труда и отдыха, организованных образовательными организациями Северо-Енисейского района в каникулярное время для организации двухразового питания</t>
  </si>
  <si>
    <t>Обеспечение оплаты 30 % стоимости набора продуктов питания или готовых блюд и их транспортировки в лагеря с дневным пребыванием детей</t>
  </si>
  <si>
    <t>Обеспечение оплаты четырёхразового питания - 41 обучающемуся</t>
  </si>
  <si>
    <t>Обеспечение оплаты 30 % стоимости путевок детям при их направлении в краевые и муниципальные загородные оздоровительные лагеря, расположенные на территории края, 80 детям</t>
  </si>
  <si>
    <t>Обеспечение оплаты 100 % стоимости услуг по сопровождению детей в краевые и муниципальные загородные оздоровительные лагеря, расположенные на территории края</t>
  </si>
  <si>
    <t>Обеспечение оплаты трехразового питания - 90 обучающимся</t>
  </si>
  <si>
    <t>Обеспечение оплаты двухразового питания - 50 обучающимся</t>
  </si>
  <si>
    <t>0230780379</t>
  </si>
  <si>
    <t>0230788000</t>
  </si>
  <si>
    <t>0230788011</t>
  </si>
  <si>
    <t>0230788090</t>
  </si>
  <si>
    <t>0230880378</t>
  </si>
  <si>
    <t>0230888000</t>
  </si>
  <si>
    <t>0230888011</t>
  </si>
  <si>
    <t>0230888090</t>
  </si>
  <si>
    <t>0230980681</t>
  </si>
  <si>
    <t>0230988000</t>
  </si>
  <si>
    <t>0230988040</t>
  </si>
  <si>
    <t>0230988070</t>
  </si>
  <si>
    <t>0230988080</t>
  </si>
  <si>
    <t>0230988090</t>
  </si>
  <si>
    <t>0231080682</t>
  </si>
  <si>
    <t>0231080683</t>
  </si>
  <si>
    <t>0231180684</t>
  </si>
  <si>
    <t>0231188000</t>
  </si>
  <si>
    <t>0231188040</t>
  </si>
  <si>
    <t>0231188080</t>
  </si>
  <si>
    <t>0231188090</t>
  </si>
  <si>
    <t>0231280685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</si>
  <si>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</si>
  <si>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Софинансирование субсидии бюджетам муниципальных образований на приведение зданий и сооружений общеобразовательных организаций в соответствие с требованиями законодательства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</si>
  <si>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0240588000</t>
  </si>
  <si>
    <t>Капитальный ремонт участка сети тепловодоснабжения от ТК-93А до ТК-104, в гп Северо-Енисейский</t>
  </si>
  <si>
    <t>0410080339</t>
  </si>
  <si>
    <t>0440080647</t>
  </si>
  <si>
    <t>0440080652</t>
  </si>
  <si>
    <t>0440081530</t>
  </si>
  <si>
    <t>Аттестация объекта информатизации по требованиям безопасности информации или проведение технического контроля объекта информатизации</t>
  </si>
  <si>
    <t>0510082050</t>
  </si>
  <si>
    <t>0510688000</t>
  </si>
  <si>
    <t>0510688010</t>
  </si>
  <si>
    <t>0510688011</t>
  </si>
  <si>
    <t>0510688030</t>
  </si>
  <si>
    <t>0510688050</t>
  </si>
  <si>
    <t>0510688061</t>
  </si>
  <si>
    <t>0510688070</t>
  </si>
  <si>
    <t>Иные межбюджетные трансферты бюджетам муниципальных образований края на обеспечение первичных мер пожарной безопасности в рамках подпрограммы «Предупреждение, спасение, помощь населению в чрезвычайных ситуациях» государственной программы Красноярского края «Защита от чрезвычайных ситуаций природного и техногенного характера и обеспечение безопасности населения»</t>
  </si>
  <si>
    <t>Выполнение работ по разработке проекта противопожарного устройства границ населенных пунктов</t>
  </si>
  <si>
    <t>Приобретение, доставка и установка информационных стендов</t>
  </si>
  <si>
    <t>Ремонт и обслуживание системы оповещения населения района на случай пожара</t>
  </si>
  <si>
    <t>Софинансирование иного межбюджетного трансферта бюджетам муниципальных образований края на обеспечение первичных мер пожарной безопасности в рамках подпрограммы «Предупреждение, спасение, помощь населению в чрезвычайных ситуациях» государственной программы Красноярского края «Защита от чрезвычайных ситуаций природного и техногенного характера и обеспечение безопасности населения»</t>
  </si>
  <si>
    <t>0520080667</t>
  </si>
  <si>
    <t>0520080739</t>
  </si>
  <si>
    <t>0810188160</t>
  </si>
  <si>
    <t>Подготовка проектной документации с выполнением инженерно-геологических, инженерно-геодезических изысканий и получением положительного заключения государственной экспертизы на строительство здания школы искусства,гп Северо-Енисейский, ул. Маяковского, 10А</t>
  </si>
  <si>
    <t>Проведение районной акции «Североенисейцы-Защитникам Отечества» в рамках празднования Дня Победы</t>
  </si>
  <si>
    <t>0820080673</t>
  </si>
  <si>
    <t>0820080674</t>
  </si>
  <si>
    <t>0820082610</t>
  </si>
  <si>
    <t>0820086681</t>
  </si>
  <si>
    <t>0820188120</t>
  </si>
  <si>
    <t>0820188140</t>
  </si>
  <si>
    <t>0830188021</t>
  </si>
  <si>
    <t>Иные межбюджетные трансферты бюджетам муниципальных образований на поддержку физкультурно-спортивных клубов по месту жительства в рамках подпрограммы «Развитие массовой физической культуры и спорта» государственной программы Красноярского края «Развитие физической культуры и спорта»</t>
  </si>
  <si>
    <t>Субсидии бюджетам муниципальных образований на поддержку деятельности муниципальных ресурсных центров поддержки добровольчества (волонтерства) в рамках подпрограммы «Вовлечение молодёжи в социальную практику» государственной программы Красноярского края «Молодёжь Красноярского края в XXI веке»</t>
  </si>
  <si>
    <t>092E876620</t>
  </si>
  <si>
    <t>1510080375</t>
  </si>
  <si>
    <t>1510080376</t>
  </si>
  <si>
    <t>Подпрограмма 3. "Развитие сельского хозяйства на территории Северо-Енисейского раойна"</t>
  </si>
  <si>
    <t>Подпрограмма 4. "Обеспечение реализации общественных и гражданских инициатив, поддержка социально ориентированных некоммерческих организаций"</t>
  </si>
  <si>
    <t>1520000000</t>
  </si>
  <si>
    <t>Субсидия на оказание финансовой поддержки социально ориентированным некоммерческим организациям</t>
  </si>
  <si>
    <t>1520080374</t>
  </si>
  <si>
    <t>Подпрограмма 5. «Поддержка местных инициатив»</t>
  </si>
  <si>
    <t>1560000000</t>
  </si>
  <si>
    <t>1560076411</t>
  </si>
  <si>
    <t>1560076412</t>
  </si>
  <si>
    <t>1560076413</t>
  </si>
  <si>
    <t>15600S6411</t>
  </si>
  <si>
    <t>15600S6412</t>
  </si>
  <si>
    <t>15600S6413</t>
  </si>
  <si>
    <t>Строительство коммунальной и транспортной инфраструктуры объекта «Микрорайон «Сосновый бор», гп Северо-Енисейский</t>
  </si>
  <si>
    <t>1610080375</t>
  </si>
  <si>
    <t>Подготовка проектной документации с выполнением инженерно-геологических, инженерно-экологических, инженерно-геодезических изысканий и получением положительного заключения государственной экспертизы строительства 16 квартирного дома, ул. Новая, 9А, п. Брянка</t>
  </si>
  <si>
    <t>Строительство 16 квартирного дома, ул. Карла Маркса, 19А, гп Северо-Енисейский</t>
  </si>
  <si>
    <t>Подготовка проектной документации с выполнением инженерно-геологических, инженерно-экологических, инженерно-геодезических изысканий и получением положительного заключения государственной экспертизы объекта: "60 квартирный дом, ул. Карла Маркса, 52А/2, гп. Северо-Енисейский</t>
  </si>
  <si>
    <t>Кадастровые работы по объекту незавершенного строительства 60 квартирного дома, ул. Карла Маркса, 52А, гп Северо-Енисейский</t>
  </si>
  <si>
    <t>Подготовка проектной документации с получением положительного заключения государственной экспертизы и проведением проверки достоверности определения сметной стоимости на строительство 24 квартирного дома, ул. 50 лет Октября, 12Д, п. Тея</t>
  </si>
  <si>
    <t>1640080379</t>
  </si>
  <si>
    <t>1640080417</t>
  </si>
  <si>
    <t>1640080731</t>
  </si>
  <si>
    <t>1640084541</t>
  </si>
  <si>
    <t>Капитальный ремонт 2 квартирного дома, ул. Шевченко, 13, кв. 1, гп Северо-Енисейский</t>
  </si>
  <si>
    <t>Капитальный ремонт кровли 2 квартирного дома, ул. Таежная, 11, гп Северо-Енисейский</t>
  </si>
  <si>
    <t>Капитальный ремонт 2 квартирного дома, ул. Лесная, 32, кв. 2, п. Брянка</t>
  </si>
  <si>
    <t>Капитальный ремонт 24 квартирного дома, ул. Донского , 14А, гп Северо-Енисейский</t>
  </si>
  <si>
    <t>Подготовка проектной и рабочей документации с получением положительного заключения государственной экспертизы капитального ремонта многоквартирного дома, ул. 40 лет Победы, 1, гп Северо-Енисейский</t>
  </si>
  <si>
    <t>1650080018</t>
  </si>
  <si>
    <t>1650080021</t>
  </si>
  <si>
    <t>1650080038</t>
  </si>
  <si>
    <t>1650080048</t>
  </si>
  <si>
    <t>1650080691</t>
  </si>
  <si>
    <t>Подготовка проекта внесения изменений в схему территориального планирования Северо-Енисейского района</t>
  </si>
  <si>
    <t>Актуализация схем теплоснабжения населенных пунктов Северо-Енисейского района</t>
  </si>
  <si>
    <t>1660087250</t>
  </si>
  <si>
    <t>Отдельное мероприятие «Межбюджетные трансферты из бюджета Северо-Енисейского района»</t>
  </si>
  <si>
    <t>1830000000</t>
  </si>
  <si>
    <t>Субсидия краевому бюджету из бюджета Северо-Енисейского района в соответствии с пунктом 1 статьи 15 Закона Красноярского края от 10.07.2007 года № 2-317 «О межбюджетных отношениях в Красноярском крае»</t>
  </si>
  <si>
    <t>1830080637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</si>
  <si>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 в рамках подпрограммы «Улучшение жилищных условий отдельных категорий граждан» государственной программы Красноярского края «Создание условий для обеспечения доступным и комфортным жильем граждан»</t>
  </si>
  <si>
    <t>2110075870</t>
  </si>
  <si>
    <t>211007587A</t>
  </si>
  <si>
    <t>Установка модульного здания гаража администрации района по ул.Маяковского ,8А в гп Северо-Енисейский</t>
  </si>
  <si>
    <t>Капитальный ремонт нежилого здания, ул. Ленина, 14, гп Северо-Енисейский</t>
  </si>
  <si>
    <t>2130080297</t>
  </si>
  <si>
    <t>2130080626</t>
  </si>
  <si>
    <t>Подпрограмма 4. «Снос ветхих и аварийных объектов на территории Северо-Енисейского района»</t>
  </si>
  <si>
    <t>2140000000</t>
  </si>
  <si>
    <t>Расходы по подготовке проектов организации работ по сносу аварийных объектов муниципальной собственности Северо-Енисейского района</t>
  </si>
  <si>
    <t>Расходы на проверку достоверности определения сметной стоимости проектов организации работ по сносу аварийных объектов муниципальной собственности Северо-Енисейского района</t>
  </si>
  <si>
    <t>2140080686</t>
  </si>
  <si>
    <t>2140080687</t>
  </si>
  <si>
    <t>2140080688</t>
  </si>
  <si>
    <t>2140086650</t>
  </si>
  <si>
    <t>Ликвидация мест несанкционированного размещения твердых коммунальных отходов (свалок), гп Северо-Енисейский</t>
  </si>
  <si>
    <t>Софинансирование иного межбюджетного трансферта бюджетам муниципальных образований на благоустройство кладбищ в рамках подпрограммы «Поддержка муниципальных проектов по благоустройству территорий и повышению активности населения в решении вопросов местного значения» государственной программы Красноярского края «Содействие развитию местного самоуправления»</t>
  </si>
  <si>
    <t>2210080145</t>
  </si>
  <si>
    <t>2210080287</t>
  </si>
  <si>
    <t>2210080696</t>
  </si>
  <si>
    <t>22100S6660</t>
  </si>
  <si>
    <t>Подготовка проектной документации по благоустройству: устройство центральной лестницы, ул. Ленина, 46 А, гп Северо-Енисейский</t>
  </si>
  <si>
    <t>2220080372</t>
  </si>
  <si>
    <t>Софинансирование иного межбюджетного трансферта бюджетам муниципальных образований на софинансирование муниципальных программ формирования современной городской (сельской) среды в поселениях в рамках подпрограммы «Благоустройство дворовых и общественных территорий муниципальных образований» государственной программы Красноярского края «Содействие органам местного самоуправления в формировании современной городской среды»</t>
  </si>
  <si>
    <r>
      <t xml:space="preserve">Муниципальная программа </t>
    </r>
    <r>
      <rPr>
        <b/>
        <u/>
        <sz val="12"/>
        <rFont val="Times New Roman"/>
        <family val="1"/>
        <charset val="204"/>
      </rPr>
      <t xml:space="preserve"> «Формирование комфортной городской (сельской) среды Северо-Енисейского района на 2018-2024 годы»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(постановление администрации Северо-Енисейского района от 01.11.2017 №416-п «Об утверждении муниципальной программы «Об утверждении муниципальной программы «Формирование комфортной городской (сельской) среды Северо-Енисейского района на 2018-2022 годы») </t>
    </r>
  </si>
  <si>
    <t>2530289020</t>
  </si>
  <si>
    <t>2570080636</t>
  </si>
  <si>
    <t>2570000000</t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</si>
  <si>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"Привлечение квалифицированных специалистов, обладающих специальностями, являющиеся дефицитными для учреждений социальной сферы Северо-Енисейского района"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(постановление администрации Северо-Енисейского района от 01.11.2021 № 385-п «Об утверждении муниципальной программы  «Привлечение квалифицированных специалистов, обладающих специальностями, являющимися дефицитными для учреждений социальной сферы Северо-Енисейского района»
</t>
    </r>
  </si>
  <si>
    <t>2610000000</t>
  </si>
  <si>
    <t>2610080648</t>
  </si>
  <si>
    <t>2600000000</t>
  </si>
  <si>
    <t>Утверждено ассигнований по программе, всего на 2023 год (тыс.руб.)</t>
  </si>
  <si>
    <t>0210080792</t>
  </si>
  <si>
    <t>Обустройство игрового поля (18х9м) уличной волейбольной площадки в п. Брянка за счет остатков безвозмездных поступлений в бюджет Северо-Енисейского района от общества с ограниченной ответственностью горно-рудная компания «Амикан» в 2022 году</t>
  </si>
  <si>
    <t>Обустройство стадиона в п. Новая Калами Северо-Енисейского района (приобретение оборудования, доставка и монтаж) за счет безвозмездных поступлений от общества с ограниченной ответственностью Артель старателей «Прииск Дражный»</t>
  </si>
  <si>
    <t>0220080790</t>
  </si>
  <si>
    <t>0220087784</t>
  </si>
  <si>
    <t>Организация экскурсионного тура в республику Беларусь за счет безвозмездных поступлений от общества с ограниченной ответственностью «Соврудник»</t>
  </si>
  <si>
    <t>Организация экскурсионных туров в г. Москва и г. Санкт-Петербург для двух групп из 36 человек за счет безвозмездных поступлений в бюджет Северо-Енисейского района от общества с ограниченной ответственностью горно-рудная компания «Амикан»</t>
  </si>
  <si>
    <t>Субвенции бюджетам муниципальных образований на 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(в соответствии с Законом края от 27 декабря 2005 года № 17-4377)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</si>
  <si>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Расходы на обеспечение бесплатным горячим питанием обучающихся в муниципальных образовательных организациях Северо-Енисейского района по программам основного общего, среднего общего образования по имеющим государственную аккредитацию образовательным программам основного общего, среднего общего образования за счет средств бюджета Северо-Енисейского района</t>
  </si>
  <si>
    <t>Расходы на обеспечение обучающихся первых-пятых классов общеобразовательных организаций Северо-Енисейского района питанием без взимания платы в виде молока питьевого</t>
  </si>
  <si>
    <t>Организация и обеспечение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напитка, в рамках подпрограммы «Сохранение и укрепление здоровья детей» муниципальной программы «Развитие образования»</t>
  </si>
  <si>
    <t>Дополнительное финансовое обеспечение расходов на региональные выплаты работникам муниципальных учреждений Северо-Енисейского района</t>
  </si>
  <si>
    <t>0231188070</t>
  </si>
  <si>
    <t>Иные межбюджетные трансферты бюджетам муниципальных образований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операции, по министерству образования Красноярского края в рамках непрограммных расходов отдельных органов исполнительной власти</t>
  </si>
  <si>
    <t>Ежемесячное денежное вознаграждение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в рамках подпрограммы «Развитие дошкольного, общего и дополнительного образования» муниципальной программы «Развитие образования»</t>
  </si>
  <si>
    <t>Субсидии бюджетам муниципальных образований на приведение зданий и сооружений общеобразовательных организаций в соответствие с требованиями законодательства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</si>
  <si>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Финансовое обеспечение реализации инициативных проектов обучающихся общеобразовательных организаций Северо-Енисейского района (школьных инициативных проектов)</t>
  </si>
  <si>
    <t>Приобретение оборудования для муниципальных бюджетных образовательных учреждений за счет безвозмездных поступлений в бюджет Северо-Енисейского района от общества с ограниченной ответственностью горно-рудная компания «Амикан»</t>
  </si>
  <si>
    <t>Приобретение оборудования и спортивного инвентаря для образовательных учреждений Северо-Енисейского района за счет безвозмездных поступлений от общества с ограниченной ответственностью «Соврудник»</t>
  </si>
  <si>
    <t>Дополнительное финансовое обеспечение расходов на повышение размеров оплаты труда отдельным категориям работников муниципальных учреждений Северо-Енисейского района</t>
  </si>
  <si>
    <t>Увеличение стоимости материальных запасов (продукты питания)</t>
  </si>
  <si>
    <t>Обеспечение оплаты проживания обучающихся 9, 11 классов на период сдачи экзаменов</t>
  </si>
  <si>
    <t>Иные межбюджетные трансферты бюджетам муниципальных образований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«Развитие дошкольного, общего и дополнительного образования» муниципальной программы «Развитие образования»</t>
  </si>
  <si>
    <t>0240008530</t>
  </si>
  <si>
    <t>0240080748</t>
  </si>
  <si>
    <t>0240080785</t>
  </si>
  <si>
    <t>0240080791</t>
  </si>
  <si>
    <t>0240188091</t>
  </si>
  <si>
    <t>0241380775</t>
  </si>
  <si>
    <t>0241388040</t>
  </si>
  <si>
    <t>024EВ51790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</si>
  <si>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(в соответствии с Законом края от 20 декабря 2007 года № 4-1089) в рамках подпрограммы «Государственная поддержка детей-сирот, расширение практики применения семейных форм воспитания» государственной программы Красноярского края «Развитие образования»</t>
  </si>
  <si>
    <t>Приобретение ассенизационной машины</t>
  </si>
  <si>
    <t>Проведение независимой экспертизы технического состояния объекта расходный склад нефтепродуктов в п. Енашимо</t>
  </si>
  <si>
    <t>Грант в форме субсидии на финансовое обеспечение затрат по ремонту участка сети тепло-, водоснабжения и участка сети канализации, включая канализационный коллектор муниципальному унитарному предприятию «Управление коммуникационным комплексом Северо-Енисейского района»</t>
  </si>
  <si>
    <t>Приобретение двух автомобилей самосвалов</t>
  </si>
  <si>
    <t>041008008Z</t>
  </si>
  <si>
    <t>0410080367</t>
  </si>
  <si>
    <t>0410080812</t>
  </si>
  <si>
    <t>041008722Z</t>
  </si>
  <si>
    <t>Строительство водозабора подземных вод гп Северо-Енисейский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</si>
  <si>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(в соответствии с Законом края от 1 декабря 2014 года № 7-2839) в рамках подпрограммы «Обеспечение доступности платы граждан в условиях развития жилищных отношений»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</si>
  <si>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Субсидия на возмещение фактически понесенных затрат по организации в границах района теплоснабжения населения в части хранения нефти, находящейся в муниципальной собственности Северо-Енисейского района</t>
  </si>
  <si>
    <t>Субсидия на возмещение фактически понесенных затрат, связанных с организацией в границах района теплоснабжения населения теплоснабжающим и энергосбытовым организациям, осуществляющим производство и (или) реализацию тепловой и электрической энергии, не включенных в тарифы на коммунальные услуги вследствие ограничения их роста, в части доставки товарной нефти от ее места хранения в Северо-Енисейском районе (Красноярский край, Северо-Енисейский район, Олимпиадинский ГОК, Склад нефти) до котельных гп Северо-Енисейского протяженностью 71 километр</t>
  </si>
  <si>
    <t>Субсидия на возмещение фактически понесенных затрат, связанных с выполнением работ по строительству и содержанию (эксплуатации) автозимника от 266 километра автомобильной дороги «Епишино–Северо-Енисейский» до пункта отпуска товарной нефти Юрубчено-Тохомского месторождения протяженностью 240 километров (связанного с доставкой в Северо-Енисейский район котельно-печного топлива)</t>
  </si>
  <si>
    <t>Субсидия на финансовое обеспечение затрат, связанных с организацией в границах района теплоснабжения населения в части затрат по приобретению (закупу) котельно-печного топлива</t>
  </si>
  <si>
    <t>Субсидия на возмещение фактически понесенных затрат, связанных с организацией в границах района теплоснабжения населения теплоснабжающим и энергосбытовым организациям, осуществляющим производство и (или) реализацию тепловой и электрической энергии, не включенных в тарифы на коммунальные услуги вследствие ограничения их роста, в части доставки товарной нефти от пункта отпуска товарной нефти Юрубчено-Тохомского месторождения до ее места хранения в Северо-Енисейском районе (Красноярский край, Северо-Енисейский район, Олимпиадинский ГОК, Склад нефти) протяженностью 286 километров</t>
  </si>
  <si>
    <t>Субсидия на возмещение фактически понесенных затрат, связанных с организацией в границах района теплоснабжения населения теплоснабжающим и энергосбытовым организациям, осуществляющим производство и (или) реализацию тепловой и электрической энергии, не включенных в тарифы на коммунальные услуги вследствие ограничения их роста, в части доставки товарной нефти от пункта отпуска товарной нефти Юрубчено-Тохомского месторождения до котельных гп Северо-Енисейского протяженностью 265 километров</t>
  </si>
  <si>
    <t>Субсидия на возмещение фактически понесенных затрат, связанных с обеспечением жителей района услугами бытового обслуживания в части возмещения части затрат в связи с оказанием бытовых услуг общих отделений бань, п. Тея</t>
  </si>
  <si>
    <t>Субсидия на возмещение фактически понесенных затрат, связанных с обеспечением жителей района услугами бытового обслуживания в части возмещения части затрат в связи с оказанием бытовых услуг общих отделений бань, п. Вангаш</t>
  </si>
  <si>
    <t>Субсидия на возмещение фактически понесенных затрат, связанных с обеспечением жителей района услугами бытового обслуживания в части возмещения части затрат в связи с оказанием бытовых услуг общих отделений бань, п. Новая Калами</t>
  </si>
  <si>
    <t>Субсидия на возмещение фактически понесенных затрат, связанных с организацией в границах района теплоснабжения населения в части производства и (или) реализации топлива твердого (швырок всех групп пород)</t>
  </si>
  <si>
    <t>Субсидия на возмещение фактически понесенных затрат, связанных с обеспечением жителей района услугами бытового обслуживания в части возмещения части затрат в связи с оказанием бытовых услуг общих отделений бань, гп Северо-Енисейский</t>
  </si>
  <si>
    <t>Субсидия на возмещение фактически понесенных затрат, связанных с обеспечением жителей района услугами бытового обслуживания в части возмещения части затрат в связи с оказанием бытовых услуг общих отделений бань, п. Енашимо</t>
  </si>
  <si>
    <t>Субсидия на возмещение фактически понесенных затрат по организации водоснабжения населения в части доставки воды автомобильным транспортом от центральной водокачки к водоразборным колонкам и на содержание водоразборных колонок в гп Северо-Енисейский</t>
  </si>
  <si>
    <t>Демонтаж объектов бесхозных сооружений на территории поселка Новоерудинский с планировкой земельных участков</t>
  </si>
  <si>
    <t>Грант в форме субсидии на финансовое обеспечение затрат по предоставлению специализированной техники (колесного трактора с телегой) для сбора и транспортировки мусора к месту его накопления, загруженного гражданами, организациями, индивидуальными предпринимателями</t>
  </si>
  <si>
    <t>Установка пожарных гидрантов, ремонт и обслуживание сетей противопожарного водопровода</t>
  </si>
  <si>
    <t>Устройство минерализованных защитных противопожарных полос</t>
  </si>
  <si>
    <t>052008010Z</t>
  </si>
  <si>
    <t>0520080766</t>
  </si>
  <si>
    <t>0520080808</t>
  </si>
  <si>
    <t>Оказание услуг по предоставлению доступа к системе видеонаблюдения, установленной в местах с массовым пребыванием людей</t>
  </si>
  <si>
    <t>Капитальный ремонт здания библиотеки-филиала «Истоки» поселка Тея, ул. Октябрьская, 6, п. Тея, в части обустройства теплой туалетной комнаты с монтажом системы канализации и септика</t>
  </si>
  <si>
    <t>Государственная поддержка отрасли культуры (модернизация библиотек в части комплектования книжных фондов)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</si>
  <si>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08100L5190</t>
  </si>
  <si>
    <t>Иной межбюджетный трансферт бюджетам муниципальных образований на создание (реконструкцию) и капитальный ремонт культурно-досуговых учреждений в сельской местности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</si>
  <si>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Капитальный ремонт здания дома культуры поселка Тея, ул. Октябрьская, 10, п. Тея, в части обустройства теплой туалетной комнаты с монтажом системы канализации и септика</t>
  </si>
  <si>
    <t>Подготовка проектной документации с выполнением инженерно-геологических, инженерно-геодезических изысканий и получением положительного заключения государственной экспертизы на строительство здания культурно-досугового центра, ул. Школьная, 26В, п. Брянка</t>
  </si>
  <si>
    <t>Монтаж и приобретение модульного сценического комплекса для поселка Новая-Калами Северо-Енисейского района</t>
  </si>
  <si>
    <t>Проведение государственной экспертизы проектной документации капитального ремонта крыши здания РДК «Металлург» муниципального бюджетного учреждения «Централизованная клубная система Северо-Енисейского района» ул. Ленина, 9, гп Северо-Енисейский</t>
  </si>
  <si>
    <t>Приобретение оборудования для сельского дома культуры в п. Брянка за счет безвозмездных поступлений в бюджет Северо-Енисейского района от общества с ограниченной ответственностью горно-рудная компания «Амикан»</t>
  </si>
  <si>
    <t>Монтаж и приобретение модульного сценического комплекса для поселка Тея Северо-Енисейского района</t>
  </si>
  <si>
    <t>Софинансирование иного межбюджетного трансферта бюджетам муниципальных образований на создание (реконструкцию) и капитальный ремонт культурно-досуговых учреждений в сельской местности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</si>
  <si>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0820074840</t>
  </si>
  <si>
    <t>0820080763</t>
  </si>
  <si>
    <t>0820080764</t>
  </si>
  <si>
    <t>0820080786</t>
  </si>
  <si>
    <t>0820080799</t>
  </si>
  <si>
    <t>08200S4840</t>
  </si>
  <si>
    <t>0840188050</t>
  </si>
  <si>
    <t>0840188060</t>
  </si>
  <si>
    <t>0830188020</t>
  </si>
  <si>
    <t>Расходы на подготовку проектной документации на капитальный ремонт поселкового стадиона, ул. Фабричная, 1, гп Северо-Енисейский</t>
  </si>
  <si>
    <t>Расходы на проверку достоверности определения сметной стоимости капитального ремонта поселкового стадиона, ул. Фабричная, 1, гп Северо-Енисейский</t>
  </si>
  <si>
    <t>Текущий ремонт спортивного зала МКУ «Спортивный комплекс «Нерика», ул. Фабричная, д. 1 «А», гп Северо-Енисейский</t>
  </si>
  <si>
    <t>Текущий ремонт центрального крыльца плавательного бассейна «Аяхта», ул. Фабричная, д. 1 «А», гп Северо-Енисейский</t>
  </si>
  <si>
    <t>Приобретение комплектов лыж для команды, представляющей Северо-Енисейский район на выездных соревнованиях за счет остатков безвозмездных поступлений в бюджет Северо-Енисейского района от общества с ограниченной ответственностью «Соврудник» в 2022 году</t>
  </si>
  <si>
    <t>Приобретение спортивного инвентаря и фенов за счет безвозмездных поступлений от общества с ограниченной ответственностью «Соврудник»</t>
  </si>
  <si>
    <t>0910080215</t>
  </si>
  <si>
    <t>0910080216</t>
  </si>
  <si>
    <t>0910080771</t>
  </si>
  <si>
    <t>0910080772</t>
  </si>
  <si>
    <t>0910080782</t>
  </si>
  <si>
    <t>0910080794</t>
  </si>
  <si>
    <t>0950188001</t>
  </si>
  <si>
    <t>0950289010</t>
  </si>
  <si>
    <t>Подпрограмма 6. «Развитие адаптивной физической культуры в Северо-Енисейском районе»</t>
  </si>
  <si>
    <t>0960000000</t>
  </si>
  <si>
    <t>0960083070</t>
  </si>
  <si>
    <t>Текущий ремонт автомобильных дорог улично-дорожной сети, гп Северо-Енисейский</t>
  </si>
  <si>
    <t>Содержание автомобильных дорог общего пользования местного значения, гп Северо-Енисейский</t>
  </si>
  <si>
    <t>Содержание автомобильных дорог общего пользования местного значения, п. Тея</t>
  </si>
  <si>
    <t>Содержание автомобильных дорог общего пользования местного значения, п. Новая Калами</t>
  </si>
  <si>
    <t>Содержание автомобильных дорог общего пользования местного значения, п. Енашимо</t>
  </si>
  <si>
    <t>Содержание автомобильных дорог общего пользования местного значения, п. Вангаш</t>
  </si>
  <si>
    <t>Содержание автомобильных дорог общего пользования местного значения, п. Новоерудинский</t>
  </si>
  <si>
    <t>Содержание автомобильных дорог общего пользования местного значения, п. Брянка</t>
  </si>
  <si>
    <t>Содержание автомобильных дорог общего пользования местного значения, п. Вельмо</t>
  </si>
  <si>
    <t>1210080803</t>
  </si>
  <si>
    <t>1210083901</t>
  </si>
  <si>
    <t>1210083902</t>
  </si>
  <si>
    <t>1210083903</t>
  </si>
  <si>
    <t>1210083904</t>
  </si>
  <si>
    <t>1210083905</t>
  </si>
  <si>
    <t>1210083906</t>
  </si>
  <si>
    <t>1210083907</t>
  </si>
  <si>
    <t>1210083908</t>
  </si>
  <si>
    <t>Нанесение дорожной разметки улично-дорожной сети, гп Северо-Енисейский</t>
  </si>
  <si>
    <t>Нанесение дорожной разметки улично-дорожной сети, гп Новая Калами</t>
  </si>
  <si>
    <t>Монтажные работы по установке дорожного ограждения по ул. Суворова в гп Северо-Енисейский</t>
  </si>
  <si>
    <t>Приобретение, доставка и установка светодиодных светофоров типа Т7, ул. Карла Маркса, 50Б, гп Северо-Енисейский</t>
  </si>
  <si>
    <t>Нанесение дорожной разметки улично-дорожной сети, п. Тея</t>
  </si>
  <si>
    <t>1230080793</t>
  </si>
  <si>
    <t>1230080796</t>
  </si>
  <si>
    <t>Грант в форме субсидий на финансовое обеспечение затрат по закупу товаров, работ, услуг для муниципального предприятия Северо-Енисейского района «Хлебопек»</t>
  </si>
  <si>
    <t>Субсидия на возмещение фактически понесенных затрат, связанных с созданием условий для обеспечения жителей услугами торговли (реализации населению Северо-Енисейского района пищевых продуктов и непродовольственных товаров первой необходимости) в части затрат по их доставке (включая транспортно-заготовительные расходы)</t>
  </si>
  <si>
    <t>Иной межбюджетный трансферт бюджету муниципального образования на осуществление расходов, направленных на реализацию мероприятий по поддержке местных инициатив, в рамках подпрограммы «Поддержка местных инициатив» государственной программы Красноярского края «Содействие развитию местного самоуправления» - Инициативный проект п Тея «Устройство спортивной полосы препятствий»</t>
  </si>
  <si>
    <t>Иной межбюджетный трансферт бюджету муниципального образования на осуществление расходов, направленных на реализацию мероприятий по поддержке местных инициатив, в рамках подпрограммы «Поддержка местных инициатив» государственной программы Красноярского края «Содействие развитию местного самоуправления» - Инициативный проект п Новая Калами «Приобретение музыкально-акустического оборудования в СДК п Новая-Калами»</t>
  </si>
  <si>
    <t>Иной межбюджетный трансферт бюджету муниципального образования на осуществление расходов, направленных на реализацию мероприятий по поддержке местных инициатив, в рамках подпрограммы «Поддержка местных инициатив» государственной программы Красноярского края «Содействие развитию местного самоуправления» - Инициативный проект п Брянка «Островок детства»</t>
  </si>
  <si>
    <t>Иной межбюджетный трансферт бюджету муниципального образования на осуществление расходов, направленных на реализацию мероприятий по поддержке местных инициатив, в рамках подпрограммы «Поддержка местных инициатив» государственной программы Красноярского края «Содействие развитию местного самоуправления» - Инициативный проект п. Вангаш «Музыкальное настроение»</t>
  </si>
  <si>
    <t>Иной межбюджетный трансферт бюджету муниципального образования на осуществление расходов, направленных на реализацию мероприятий по поддержке местных инициатив, в рамках подпрограммы «Поддержка местных инициатив» государственной программы Красноярского края «Содействие развитию местного самоуправления» - Инициативный проект п. Вельмо «Приобретение въездной стелы»</t>
  </si>
  <si>
    <t>Иной межбюджетный трансферт бюджету муниципального образования на осуществление расходов, направленных на реализацию мероприятий по поддержке местных инициатив, в рамках подпрограммы «Поддержка местных инициатив» государственной программы Красноярского края «Содействие развитию местного самоуправления» - Инициативный проект гп Северо-Енисейский «Благоустройство привокзальной площади «Воздушная гавань района»»</t>
  </si>
  <si>
    <t>Финансовое обеспечение постановления администрации Северо-Енисейского района от 24.04.2023 № 153-п «О поддержке инициативных проектов в населенных пунктах Северо-Енисейского района, финансируемых за счет средств бюджета Северо-Енисейского района в 2023 году» - инициативный проект «Спортивные рекорды» (п. Вангаш, ул. матроса Бикова)</t>
  </si>
  <si>
    <t>Финансовое обеспечение постановления администрации Северо-Енисейского района от 24.04.2023 № 153-п «О поддержке инициативных проектов в населенных пунктах Северо-Енисейского района, финансируемых за счет средств бюджета Северо-Енисейского района в 2023 году» - инициативный проект «Безопасный уголок» (п. Тея, ул. Октябрьская, 20)</t>
  </si>
  <si>
    <t>Финансовое обеспечение постановления администрации Северо-Енисейского района от 24.04.2023 № 153-п «О поддержке инициативных проектов в населенных пунктах Северо-Енисейского района, финансируемых за счет средств бюджета Северо-Енисейского района в 2023 году» - инициативный проект «Монтаж деревянных тротуаров» (п. Вельмо, ул. Лесная)</t>
  </si>
  <si>
    <t>Финансовое обеспечение постановления администрации Северо-Енисейского района от 24.04.2023 № 153-п «О поддержке инициативных проектов в населенных пунктах Северо-Енисейского района, финансируемых за счет средств бюджета Северо-Енисейского района в 2023 году» - инициативный проект «Моя чистая улица» (п. Новая Калами, ул. Советская и ул. Микрорайон)</t>
  </si>
  <si>
    <t>Доставка и монтаж въездной стеллы, п. Вельмо</t>
  </si>
  <si>
    <t>Софинансирование иного межбюджетного трансферта бюджету муниципального образования на осуществление расходов, направленных на реализацию мероприятий по поддержке местных инициатив, в рамках подпрограммы «Поддержка местных инициатив» государственной программы Красноярского края «Содействие развитию местного самоуправления» - Инициативный проект п Тея «Устройство спортивной полосы препятствий»</t>
  </si>
  <si>
    <t>Софинансирование иного межбюджетного трансферта бюджету муниципального образования на осуществление расходов, направленных на реализацию мероприятий по поддержке местных инициатив, в рамках подпрограммы «Поддержка местных инициатив» государственной программы Красноярского края «Содействие развитию местного самоуправления» - Инициативный проект п Новая Калами «Приобретение музыкально-акустического оборудования в СДК п Новая-Калами»</t>
  </si>
  <si>
    <t>Софинансирование иного межбюджетного трансферта бюджету муниципального образования на осуществление расходов, направленных на реализацию мероприятий по поддержке местных инициатив, в рамках подпрограммы «Поддержка местных инициатив» государственной программы Красноярского края «Содействие развитию местного самоуправления» - Инициативный проект п Брянка «Островок детства»</t>
  </si>
  <si>
    <t>Софинансирование иного межбюджетного трансферта бюджету муниципального образования на осуществление расходов, направленных на реализацию мероприятий по поддержке местных инициатив, в рамках подпрограммы «Поддержка местных инициатив» государственной программы Красноярского края «Содействие развитию местного самоуправления» - Инициативный проект п. Вангаш «Музыкальное настроение»</t>
  </si>
  <si>
    <t>Софинансирование иного межбюджетного трансферта бюджету муниципального образования на осуществление расходов, направленных на реализацию мероприятий по поддержке местных инициатив, в рамках подпрограммы «Поддержка местных инициатив» государственной программы Красноярского края «Содействие развитию местного самоуправления» - Инициативный проект п. Вельмо «Приобретение въездной стелы»</t>
  </si>
  <si>
    <t>Софинансирование иного межбюджетного трансферта бюджету муниципального образования на осуществление расходов, направленных на реализацию мероприятий по поддержке местных инициатив, в рамках подпрограммы «Поддержка местных инициатив» государственной программы Красноярского края «Содействие развитию местного самоуправления» - Инициативный проект гп Северо-Енисейский «Благоустройство привокзальной площади «Воздушная гавань района»»</t>
  </si>
  <si>
    <t>1560076417</t>
  </si>
  <si>
    <t>1560076418</t>
  </si>
  <si>
    <t>1560076419</t>
  </si>
  <si>
    <t>1560080718</t>
  </si>
  <si>
    <t>1560080719</t>
  </si>
  <si>
    <t>1560080721</t>
  </si>
  <si>
    <t>1560080722</t>
  </si>
  <si>
    <t>1560080811</t>
  </si>
  <si>
    <t>15600S6417</t>
  </si>
  <si>
    <t>15600S6418</t>
  </si>
  <si>
    <t>15600S6419</t>
  </si>
  <si>
    <t>Подготовка проектной документации с получением положительного заключения государственной экспертизы и проведением проверки достоверности определения сметной стоимости на строительство объекта коммунальной и транспортной инфраструктуры объекта микрорайон «Сосновый бор», гп Северо-Енисейский</t>
  </si>
  <si>
    <t>1610084490</t>
  </si>
  <si>
    <t>Капитальный ремонт 2 квартирного дома, ул. Кузнецовская, 24, кв. 1, п. Тея</t>
  </si>
  <si>
    <t>Капитальный ремонт 2 квартирного дома, ул. Нагорная, 1, кв.1, п. Новая Калами</t>
  </si>
  <si>
    <t>Капитальный ремонт 3 квартирного дома, ул. Центральная, 23, п. Вельмо</t>
  </si>
  <si>
    <t>Капитальный ремонт 4 квартирного дома, ул. Шоссейная, 11, п. Тея в части восстановления после пожара</t>
  </si>
  <si>
    <t>Капитальный ремонт 4 квартирного дома, ул. Набережная, 56А, кв.2, гп Северо-Енисейский</t>
  </si>
  <si>
    <t>Текущий ремонт кровли 2 квартирного дома, мкрн. Молодежный, д. 2, кв. 1, п. Вангаш</t>
  </si>
  <si>
    <t>Текущий ремонт 2 квартирного дома, ул. Шевцова, 7, кв.1, гп Северо-Енисейский</t>
  </si>
  <si>
    <t>Текущий ремонт 12 квартирного дома, ул. Капитана Тибекина, 5 кв. 7, гп Северо-Енисейский</t>
  </si>
  <si>
    <t>Капитальный ремонт кровли дома, ул. Набережная, 67, кв.2, гп Северо-Енисейский</t>
  </si>
  <si>
    <t>Капитальный ремонт 4 квартирного дома, Механическая, 2Б, кв. 1, 2, п. Новая Калами</t>
  </si>
  <si>
    <t>Капитальный ремонт 4 квартирного дома, ул. Матроса Бикова, 8, п. Вангаш</t>
  </si>
  <si>
    <t>Капитальный ремонт кровли дома, ул. Молодежная, 5, кв.1, гп Северо-Енисейский</t>
  </si>
  <si>
    <t>Текущий ремонт муниципальных помещений и отдельных технологических элементов муниципальных квартир</t>
  </si>
  <si>
    <t>1650080034</t>
  </si>
  <si>
    <t>1650080041</t>
  </si>
  <si>
    <t>1650080045</t>
  </si>
  <si>
    <t>1650080322</t>
  </si>
  <si>
    <t>1650080779</t>
  </si>
  <si>
    <t>1650080818</t>
  </si>
  <si>
    <t>1650084420</t>
  </si>
  <si>
    <t>1650084430</t>
  </si>
  <si>
    <t>1650087330</t>
  </si>
  <si>
    <t>1650087331</t>
  </si>
  <si>
    <t>1650087334</t>
  </si>
  <si>
    <t>1650087335</t>
  </si>
  <si>
    <t>1650087360</t>
  </si>
  <si>
    <t>Подпрограмма 1. «Организация бюджетного процесса Северо-Енисейского района»</t>
  </si>
  <si>
    <t>Производство и распространение материалов органов местного самоуправления в газете «Северо-Енисейский Вестник» и ее приложениях</t>
  </si>
  <si>
    <t>Субсидия на возмещение фактически понесенных затрат, связанных с обеспечением жизнедеятельности населения Северо-Енисейского района в части предоставления дополнительных гарантий семьям граждан Российской Федерации, призванных на военную службу по мобилизации в Вооруженные Силы Российской Федерации с территории Северо-Енисейского района или проходящих военную службу по контракту, либо заключивших контракт о добровольном содействии в выполнении задач, возложенных на Вооруженные Силы Российской Федерации, а также заключивших контракт и направляемых для участия в специальной военной операции в составе воинских частей Федеральной службы войск национальной гвардии Российской Федерации</t>
  </si>
  <si>
    <t>2110080770</t>
  </si>
  <si>
    <t>Определение рыночной стоимости земельных участков</t>
  </si>
  <si>
    <t>2120084520</t>
  </si>
  <si>
    <t>Приобретение пожарной автоцистерны</t>
  </si>
  <si>
    <t>Приобретение вахтового автобуса</t>
  </si>
  <si>
    <t>Инвентаризация мест погребений (кладбищ) на территории Северо-Енисейского района</t>
  </si>
  <si>
    <t>Капитальный ремонт помещений административного здания, ул. Строителей, 1Б, п. Тея</t>
  </si>
  <si>
    <t>Монтаж пандуса к нежилому помещению № 58, ул. Суворова, 2, гп Северо-Енисейский, переданного в безвозмездное пользование Федеральному казенному учреждению «Военный комиссариат Красноярского края» по договору от 16.12.2021 № 68-БП</t>
  </si>
  <si>
    <t>Асфальтирование площадки подъезда к модульному зданию гаража администрации района, ул. Маяковского,8А, гп Северо-Енисейский</t>
  </si>
  <si>
    <t>Приобретение, доставка и установка почтовых ящиков, ул. Ленина, 62А, гп Северо-Енисейский</t>
  </si>
  <si>
    <t>Приобретение и доставка контейнеров для твердых коммунальных отходов для многоквартирных домов, гп Северо-Енисейский</t>
  </si>
  <si>
    <t>Снос аварийного нежилого здания, ул. Маяковского, 8А, гп Северо-Енисейский</t>
  </si>
  <si>
    <t>Снос аварийного жилого здания, ул. Фабричная, 6, гп Северо-Енисейский</t>
  </si>
  <si>
    <t>213008005Z</t>
  </si>
  <si>
    <t>213008007Z</t>
  </si>
  <si>
    <t>2130080199</t>
  </si>
  <si>
    <t>2130080596</t>
  </si>
  <si>
    <t>2130080795</t>
  </si>
  <si>
    <t>2130080802</t>
  </si>
  <si>
    <t>2130080805</t>
  </si>
  <si>
    <t>2130080806</t>
  </si>
  <si>
    <t>2140080747</t>
  </si>
  <si>
    <t>Приобретение, доставка цветочниц для благоустройства территории гп Северо-Енисейский</t>
  </si>
  <si>
    <t>Текущий ремонт тротуаров из брусчатки, монтаж пандусов, ул. Ленина, 7, 14, гп Северо-Енисейский</t>
  </si>
  <si>
    <t>Текущий ремонт тротуаров из брусчатки, гп Северо-Енисейский</t>
  </si>
  <si>
    <t>Монтаж тротуара от ул. Донского, 14А, до ул. Набережная, 1, гп Северо-Енисейский</t>
  </si>
  <si>
    <t>Благоустройство территории места захоронения матроса Бикова в п. Вангаш</t>
  </si>
  <si>
    <t>Монтаж евроштакетного ограждения от ул. Ленина,4 до Ленина,10, гп Северо-Енисейский</t>
  </si>
  <si>
    <t>Изготовление и монтаж бетонной лестницы с ограждением от ул. Ленина, 42 до ул. Советская, 2, гп Северо-Енисейский</t>
  </si>
  <si>
    <t>Монтаж перехода через теплотрассу, ул. Крылова, гп Северо-Енисейский</t>
  </si>
  <si>
    <t>Текущий ремонт асфальтобетонного покрытия площади Привокзальной, гп Северо-Енисейский</t>
  </si>
  <si>
    <t>2210080191</t>
  </si>
  <si>
    <t>2210080780</t>
  </si>
  <si>
    <t>2210080798</t>
  </si>
  <si>
    <t>2210086171</t>
  </si>
  <si>
    <t>2210086172</t>
  </si>
  <si>
    <t>2210086173</t>
  </si>
  <si>
    <t>2210086174</t>
  </si>
  <si>
    <t>2210087640</t>
  </si>
  <si>
    <t>2210087650</t>
  </si>
  <si>
    <t>2210087660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</si>
  <si>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(организация праздничной иллюминации), п. Енашимо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</si>
  <si>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(организация праздничной иллюминации), п. Новоерудинский</t>
  </si>
  <si>
    <t>2230080194</t>
  </si>
  <si>
    <t>2230080205</t>
  </si>
  <si>
    <t>Отдельное мероприятие 3. «Субсидия на возмещение фактически понесенных затрат, связанных с организацией ритуальных услуг в районе в части оказания услуг по доставке трупов с мест обнаружения в морг гп Северо-Енисейский»</t>
  </si>
  <si>
    <t>Субсидия на возмещение фактически понесенных затрат, связанных с организацией ритуальных услуг в районе в части оказания услуг по доставке трупов с мест обнаружения в морг гп Северо-Енисейский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</si>
  <si>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финансов Красноярского края в рамках непрограммных расходов отдельных органов исполнительной власти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</si>
  <si>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подпрограммы «Повышение качества и доступности социальных услуг» государственной программы Красноярского края «Развитие системы социальной поддержки граждан»</t>
  </si>
  <si>
    <t>Дополнительные меры социальной поддержки для отдельных категорий граждан - неработающим пенсионерам в виде ежемесячных денежных выплат</t>
  </si>
  <si>
    <t>Дополнительные меры социальной поддержки и социальной помощи для отдельных категорий граждан - семьям с новорожденными детьми в виде единовременной денежной выплаты</t>
  </si>
  <si>
    <t>Дополнительные меры социальной поддержки для отдельных категорий граждан - беременным женщинам в виде ежемесячной денежной выплаты</t>
  </si>
  <si>
    <t>Дополнительные меры социальной поддержки для отдельных категорий граждан, обучающихся в образовательных организациях высшего образования и профессиональных образовательных организациях Красноярского края в виде ежемесячной денежной выплаты</t>
  </si>
  <si>
    <t>Дополнительные меры социальной поддержки для отдельных категорий граждан, находящихся в трудной жизненной ситуации в виде единовременной денежной выплаты</t>
  </si>
  <si>
    <t>Дополнительные меры социальной поддержки для отдельных категорий граждан в виде ежемесячной денежной выплаты</t>
  </si>
  <si>
    <t>Дополнительные меры социальной поддержки для отдельных категорий граждан - неработающим пенсионерам в виде единовременной денежной выплаты на приобретение овощей</t>
  </si>
  <si>
    <t>Дополнительные меры социальной поддержки для отдельных категорий граждан к праздничным дням и памятным датам в виде единовременной денежной выплаты</t>
  </si>
  <si>
    <t>Дополнительные меры социальной поддержки для отдельных категорий граждан, удостоенных звания «Почетный гражданин Северо-Енисейского района» в виде компенсации расходов по оплате жилья и коммунальных услуг</t>
  </si>
  <si>
    <t>Дополнительные меры социальной поддержки для отдельных категорий граждан, удостоенных звания «Почетный гражданин Северо-Енисейского района» в виде компенсации стоимости приобретенной путевки на санаторно-курортное лечение</t>
  </si>
  <si>
    <t>Дополнительные меры социальной поддержки для отдельных категорий граждан - вдовам (вдовцам) лиц, удостоенных звания «Почетный гражданин Северо-Енисейского района» в виде компенсации расходов по оплате жилья и коммунальных услуг</t>
  </si>
  <si>
    <t>Дополнительные меры социальной поддержки для отдельных категорий граждан, награжденных знаком отличия Северо-Енисейского района «Ветеран золотодобычи 25 лет» в виде ежемесячной денежной выплаты</t>
  </si>
  <si>
    <t>Дополнительные меры социальной поддержки для отдельных категорий граждан, награжденных знаком отличия Северо-Енисейского района «Ветеран золотодобычи 20 лет» в виде ежемесячной денежной выплаты</t>
  </si>
  <si>
    <t>2540080744</t>
  </si>
  <si>
    <t>Выплата пенсии за выслугу лет лицам, замещавшим должности муниципальной службы и муниципальные должности на постоянной основе в органах местного самоуправления Северо-Енисейского района</t>
  </si>
  <si>
    <t>Выплата пенсионного обеспечения лица, замещавшего на постоянной основе должность Главы района в соответствии со статьей 21.2 Устава Северо-Енисейского района</t>
  </si>
  <si>
    <t>Отдельное мероприятие «Выплата пенсии за выслугу лет лицам, замещавшим должности муниципальной службы и муниципальные должности на постоянной основе в органах местного самоуправления Северо-Енисейского района»</t>
  </si>
  <si>
    <t>Отдельное мероприятие «Обеспечение воспитанников дошкольных образовательных организаций Северо-Енисейского района, обучающихся общеобразовательных организаций Северо-Енисейского района, детей, не посещающих дошкольные образовательные организации и общеобразовательные организации Северо-Енисейского района, подарками Главы Северо-Енисейского района к Новому году»</t>
  </si>
  <si>
    <t>Расходы на обеспечение воспитанников дошкольных образовательных организаций Северо-Енисейского района, обучающихся общеобразовательных организаций Северо-Енисейского района, детей, не посещающих дошкольные образовательные организации и общеобразовательные организации Северо-Енисейского района, подарками Главы Северо-Енисейского района к Новому году</t>
  </si>
  <si>
    <t>Отдельное мероприятие «Оказание социальной поддержки выпускникам 11-х классов школ Северо-Енисейского района за счет безвозмездных поступлений в бюджет Северо-Енисейского района, средств бюджета Северо-Енисейского района</t>
  </si>
  <si>
    <t>Оказание социальной поддержки выпускникам 11-х классов школ Северо-Енисейского района в 2023 году за счет безвозмездных поступлений в бюджет Северо-Енисейского района от общества с ограниченной ответственностью горно-рудная компания «Амикан»</t>
  </si>
  <si>
    <t>Оказание социальной поддержки выпускникам 11-х классов школ Северо-Енисейского района в 2023 году за счет средств бюджета Северо-Енисейского района</t>
  </si>
  <si>
    <t>2560080788</t>
  </si>
  <si>
    <t>2560080801</t>
  </si>
  <si>
    <t>Отдельное мероприятие «Обеспечение первоклассников образовательных организаций Северо-Енисейского района подарками Главы Северо-Енисейского района ко Дню знаний»</t>
  </si>
  <si>
    <t>Расходы на финансовое обеспечение приобретения для первоклассников образовательных организаций Северо-Енисейского района подарков Главы Северо-Енисейского района ко Дню знаний</t>
  </si>
  <si>
    <t>2580000000</t>
  </si>
  <si>
    <t>2580080753</t>
  </si>
  <si>
    <t>2580080754</t>
  </si>
  <si>
    <t>Подпрограмма 1. «Создание условий для привлечения квалифицированных специалистов дефицитных должностей для учреждений социальной сферы и муниципальных предприятий Северо-Енисейского района»</t>
  </si>
  <si>
    <t>Оказание социальной поддержки приглашенным и трудоустроенным специалистам, обладающих специальностями, являющимися дефицитными для учреждений социальной сферы Северо-Енисейского района</t>
  </si>
  <si>
    <t>Остаток ассигнований по программе, всего на 2023 год (тыс.руб.)</t>
  </si>
  <si>
    <t xml:space="preserve"> за   2023 года</t>
  </si>
  <si>
    <t>за 2023 года</t>
  </si>
  <si>
    <t>Оценка реализации программы по итогам  2023 года  (%)</t>
  </si>
  <si>
    <t>Софинансирование субсидии бюджетам муниципальных образований на создание условий для предоставления горячего питания обучающимся общеобразовательных организаций в рамках подпрограммы "Развитие дошкольного, общего и дополнительного образования" государственной программы Красноярского края "Развитие образования"</t>
  </si>
  <si>
    <t>02400S4700</t>
  </si>
  <si>
    <t>Субсидии бюджетам муниципальных образований на создание условий для предоставления горячего питания обучающимся образовательных организаций в рамках подпрограммы "Развитие дошкольного, общего и дополнительного о бразования" государственной программы Красноярского края "Развитие образования"</t>
  </si>
  <si>
    <t>0240074700</t>
  </si>
  <si>
    <t>0250188040</t>
  </si>
  <si>
    <t>Отдельное мероприятие «Дополнительные меры социальной поддержки граждан, заключивших контракт и направляемых для участия в специальной военной операции на территориях Донецкой Народной Республики, Луганской Народной республики, Запорожской области, Херсонской области  и Украины»</t>
  </si>
  <si>
    <t>Возмещение расходов, связанных с оплатой стоимости проезда гражданина от места его фактического пребывания до гп Северо-Енисейский для постановки на воинский учет в военный комиссариат Северо-Енисейского района в целях заключения контракта и направления для участия вспециальной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</t>
  </si>
  <si>
    <t>Дополнительные меры социальной поддержки граждан, заключивших контракт и направляемых для участия в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 (единовременная выплата)</t>
  </si>
  <si>
    <t>Дополнительные меры социальной поддержки граждан, заключивших контракт и направляемых для участия в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 (ежемесячная выплата)</t>
  </si>
  <si>
    <t>2580080946</t>
  </si>
  <si>
    <t>Дополнительные меры социальной поддержки граждан, заключивших с 01 декабря 2023 года контракт о прохождении военной службы для участия в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 (единовременная выплата) за счет безвозмездных поступлений от ООО "Соврудник"</t>
  </si>
  <si>
    <t>2580080956</t>
  </si>
  <si>
    <t>Подпрограмма 2. «Создание условий для привлечения молодых специалистов в организации, учредителем или участником которых являются органы местного самоуправления Северо-Енисейского района, органы администрации Северо-Енисейского района с правами юридического лица, КГБУЗ Северо-Енисейская РБ»</t>
  </si>
  <si>
    <t>Предоставление социальной поддержки в виде единочременной выплаты молодым специалистам, трудоустроенным в организации, учредителем или участником которых являются органы местного самоуправления Северо-Енисейского района, органы администрации Северо-Енисейского района с правами юридического лица, КГБУЗ "Северо-Енисейская РБ"</t>
  </si>
  <si>
    <t>2620080828</t>
  </si>
  <si>
    <t>Предоставление социальной поддержки в виде ежемесячной выплаты молодым специалистам, трудоустроенным в организации, учредителем или участником которых являются органы местного самоуправления Северо-Енисейского района, органы администрации Северо-Енисейского района с правами юридического лица, КГБУЗ Северо-Енисейская РБ</t>
  </si>
  <si>
    <t>2620080829</t>
  </si>
  <si>
    <t>Подготовка проектной документации линейного объекта жилищно-коммунального хозяйства с получением положительного заключения государственной экспертизы и проведением проверки достоверности определения сметной стоимости на строительство участка системы водоотведения, ул.Суворова, 4, гп Северо-Енисейский</t>
  </si>
  <si>
    <t>0410080088</t>
  </si>
  <si>
    <t>Грант в форме субсидии на финансовое обеспечение затрат по приобретению материалов для водовода в городском поселке Северо-Енисейский муниципальному унитарному предприятию "Управление коммуникационным комплексом Северо-Енисейского района"</t>
  </si>
  <si>
    <t>0410080822</t>
  </si>
  <si>
    <t>Субсидия на возмещение фактически понесенных затрат по приобретению и установке приборов учета забора (изъятия) водных ресурсов, связанных с содержанием объекта водоснабжения (663282, Красноярский край, Северо-Енисейский район, гп Северо-Енисейский, ул.Карла Маркса 50а) в 2023 году</t>
  </si>
  <si>
    <t>0410080849</t>
  </si>
  <si>
    <t>Проведение независимой экспертизы технического состояния объекта водозабор подземных вод гп Северо-Енисейский</t>
  </si>
  <si>
    <t>0420080831</t>
  </si>
  <si>
    <t>Организация доступа к видионаблюдению с использованием фотоловушек</t>
  </si>
  <si>
    <t>0810188180</t>
  </si>
  <si>
    <t>0820080215</t>
  </si>
  <si>
    <t>0820080216</t>
  </si>
  <si>
    <t>капитальный ремонт здания сельского дома культуры поселка Вангаш, ул.Центральная, 21 п.Вангаш, в части подключения к системе центрального водоснабжения и монтажа системы канализации и септика</t>
  </si>
  <si>
    <t>0820080314</t>
  </si>
  <si>
    <t>Текущий ремонт здания сельского дома культуры поселка Брянка, ул.Школьная,42 п.Брянка</t>
  </si>
  <si>
    <t>0820080821</t>
  </si>
  <si>
    <t>Расходы на участие детей 3-5 классов образовательных организаций в Новогодней елке Губернатора Красноярского края</t>
  </si>
  <si>
    <t>0820080953</t>
  </si>
  <si>
    <t>Проведение цыкла мероприятий, посвещенных народным гуляниям "Открытие снежного городка"</t>
  </si>
  <si>
    <t>0820082580</t>
  </si>
  <si>
    <t>0820188080</t>
  </si>
  <si>
    <t>0820188180</t>
  </si>
  <si>
    <t>0840188080</t>
  </si>
  <si>
    <t>увеличение стоимости основных средств</t>
  </si>
  <si>
    <t>0830188080</t>
  </si>
  <si>
    <t>Подготовка проектной документации с получением положительного заключения государственной экспертизы достоверности определения сметной стоимости на капитальный ремонт крыши здания муниципального казенного учреждения "Спортивный комплекс Северо-Енисейского района "Нерика", ул.Фабричная, 1А, гп Северо-Енисейский</t>
  </si>
  <si>
    <t>0910080211</t>
  </si>
  <si>
    <t>Текущий ремонт душевых в здании бассейна "Аяхта" ул.Фабричная, 1Б, гп Северо-Енисейский</t>
  </si>
  <si>
    <t>0910080609</t>
  </si>
  <si>
    <t>Текущий ремонт душевых в здании физкультурно-спортивного центра "Нерика", ул.Фабричная, д.1А, гп Северо-Енисейский</t>
  </si>
  <si>
    <t>0910080644</t>
  </si>
  <si>
    <t>Расходы на участие в церемонии чествования одаренных детей в области образования, культуры и спорта в г.Красноярск</t>
  </si>
  <si>
    <t>0910080952</t>
  </si>
  <si>
    <t>1210080819</t>
  </si>
  <si>
    <t>Восстановление профиля водоотводных канав и замена водопропускных трубок, ул.Капитана Тибекина, 1, гп Северо-Енисейский</t>
  </si>
  <si>
    <t>1510080654</t>
  </si>
  <si>
    <t>Субсидия на обеспечение жизнедеятельности населения Северо-Енисейского района в части создания условий для обеспечения жителей населенных пунктов района услугами общественного питания, торговли, в том числе по обеспечению хлебобулочными изделиями в 2023 году</t>
  </si>
  <si>
    <t>1510080809</t>
  </si>
  <si>
    <t>Субсидия на финансовое обеспечение затрат по обеспечению. Жизнедеятельности населения Северо-Енисейского района в части создания условий по обеспечению жителей населенных пунктов района услугами общественного питания, торговли, в том числе уставной деятельности по производству хлебобулочных изделий в 2023 году</t>
  </si>
  <si>
    <t>1510080832</t>
  </si>
  <si>
    <t>Субсидия на возмещение недополученных доходов, связанных с производством и (или) реализацией населению Северо-Енисейского района хлебобулочных изделий в 2023 году</t>
  </si>
  <si>
    <t>1510080957</t>
  </si>
  <si>
    <t>1510084000</t>
  </si>
  <si>
    <t>1650080209</t>
  </si>
  <si>
    <t>1650080825</t>
  </si>
  <si>
    <t>1650080826</t>
  </si>
  <si>
    <t>16500850827</t>
  </si>
  <si>
    <t>1650080833</t>
  </si>
  <si>
    <t>1650080834</t>
  </si>
  <si>
    <t>1650080835</t>
  </si>
  <si>
    <t>1650080843</t>
  </si>
  <si>
    <t>1650080844</t>
  </si>
  <si>
    <t>1650080845</t>
  </si>
  <si>
    <t>1650080846</t>
  </si>
  <si>
    <t>1650080933</t>
  </si>
  <si>
    <t>1650084440</t>
  </si>
  <si>
    <t>1650084450</t>
  </si>
  <si>
    <t>1650084460</t>
  </si>
  <si>
    <t>1650084470</t>
  </si>
  <si>
    <t>1650087370</t>
  </si>
  <si>
    <t>1650087580</t>
  </si>
  <si>
    <t>1650087581</t>
  </si>
  <si>
    <t>1650087590</t>
  </si>
  <si>
    <t>Текущий ремонт квартиры 3, ул. Набережная, 22А, п.Брянка, в части замены дверей</t>
  </si>
  <si>
    <t>Текущий ремонт квартиры 37, ул.Суворова, д4, га Северо-Енисейский</t>
  </si>
  <si>
    <t>Текущий ремонт квартиры 7, ул.Суворова, д.5 гп Северо-Енисейский</t>
  </si>
  <si>
    <t>Текущий ремонт квартиры 38, ул. Фабричная, д.8А гп Северо-Енисейский</t>
  </si>
  <si>
    <t>Текущий ремонт 12 квартирного дома, ул.Донского, 46А, кв.1, гп Северо-Енисейский</t>
  </si>
  <si>
    <t>Текущий ремонт 60 квартирного дома, ул.Донского, 46А,кв.1, гп Северо-Енисейский</t>
  </si>
  <si>
    <t>Текущий ремонт 4 квартирного дома, ул.Центральная, 25, кв.1, п.Вангаш в части ремонта полов</t>
  </si>
  <si>
    <t>Текущий ремонт цокольного перекрытия квартир 11, 17, ул.Ленина, 64, гп Северо-Енисейский</t>
  </si>
  <si>
    <t>Текущий ремонт кровли 60 квартирного дома, ул.Донского 37, гп Северо-Енисейский</t>
  </si>
  <si>
    <t>Текущий ремонт 12 квартирного дома, ул.Донского, 51, кв.8 гп Северо-Енисейский</t>
  </si>
  <si>
    <t>Текущий ремонт 16 квартирного дома, ул.40 лет Победы, 2, кв.1, гп Северо-Енисейский</t>
  </si>
  <si>
    <t>Текущий ремонт 2 квартирного дома, ул. Донского, 35А., кв.12, гп Северо-Енисейский</t>
  </si>
  <si>
    <t>Текущий ремонт электропроводки квартиры 2, ул.60 лет ВЛКСМ, 9, гп Северо-Енисейский</t>
  </si>
  <si>
    <t>Текущий ремонт 4 квартирного дома, ул.Дражников, 12Б, кв.1,4, п.Новая Калами</t>
  </si>
  <si>
    <t>Текущий ремонт 2 квартирного дома, ул.Лесная, 4, кв.1, п.Новая Калами</t>
  </si>
  <si>
    <t>Текущий ремонт 4 квартирного дома, ул.Лесная,6, кв.2,4 п. Новая Калами</t>
  </si>
  <si>
    <t>Капитальный ремонт 4 квартирного дома, ул.Кузнецовская, 22, кв.2, п. Тея</t>
  </si>
  <si>
    <t>Текущий ремонт квартиры №4, ул. Центральная, 28А, п.Вангаш в части замены двери</t>
  </si>
  <si>
    <t>Текущий ремонт 2 квартирного дома, ул.Первомайская, 4, кв.1, п.Тея</t>
  </si>
  <si>
    <t>Текущий ремонт квартиры №4, ул. Студенческая, 15, п.Вангаш в части замены двери</t>
  </si>
  <si>
    <t>1670088990</t>
  </si>
  <si>
    <t>1820289080</t>
  </si>
  <si>
    <t>2010080273</t>
  </si>
  <si>
    <t>проведение рекламной компании по привлечению граждан на военную службу по контракту в Вооруженные силы Российской Федерации</t>
  </si>
  <si>
    <t>2110080261</t>
  </si>
  <si>
    <t>2110080262</t>
  </si>
  <si>
    <t>2110080274</t>
  </si>
  <si>
    <t>2110080954</t>
  </si>
  <si>
    <t>2110080955</t>
  </si>
  <si>
    <t>расчитска муниципальных квартир от захламления</t>
  </si>
  <si>
    <t>Субсидия на обеспечение жизнедеятельности населения Северо-Енисейского района в части поддержки лиц, принимающих (принимавших) участие в специальной военной операции, и членов их семей в 2023 году</t>
  </si>
  <si>
    <t>Субсидия на обеспечение жизнедеятельности населения Северо-Енисейского района в части создания условий для обеспечения жителей населенных пунктов района услугами теплоснабжения, в том числе по содержанию муниципального имущества в 2023 году</t>
  </si>
  <si>
    <t>Субсидия на обеспечение жизнедеятельности населения Северо-Енисейского района в части ремонта печей и дымовых труб в 2023 году</t>
  </si>
  <si>
    <t>Субсидия на обеспечение жизнедеятельности населения Северо-Енисейского района в части ремонта многоквартирных домов в 2023 году</t>
  </si>
  <si>
    <t>Финансовое обеспечение приобретения хлебопекарного оборудования</t>
  </si>
  <si>
    <t>213008001Z</t>
  </si>
  <si>
    <t>2130085610</t>
  </si>
  <si>
    <t>Текущий ремонт отмостки, крылец и завалинки административного здания, ул.Строителей, 1Б, п.Тея</t>
  </si>
  <si>
    <t>2130085760</t>
  </si>
  <si>
    <t>Приобретение, доставка и установка почтовых ящиков в 12 квартирном жилом доме, ул.Фабричная, 7, гп Северо-Енисейский</t>
  </si>
  <si>
    <t>2130085770</t>
  </si>
  <si>
    <t>Расходы на проведение измерений параметров электрооборудования и тепловизионного исследования нежилого здания, ул.Советская, 11, гп Северо-Енисейский</t>
  </si>
  <si>
    <t>2130087603</t>
  </si>
  <si>
    <t>Капитальный ремонт нежилого здания, ул.Советская, 11, гп Северо-Енисейский</t>
  </si>
  <si>
    <t>Иные межбюджетные трансферты бюджетам муниципальных образований на благоустройство кладбищ в рамках подпрограммы "Поддержка муниципальных проектов по благоустройству территорий и повышению активности населения в решении вопросов местного значения" государственной программы Красноярского края "Содействие развитию местного самоуправления"</t>
  </si>
  <si>
    <t>Приобретение и доставка средств малой механизации</t>
  </si>
  <si>
    <t>221008011Z</t>
  </si>
  <si>
    <t>2210080174</t>
  </si>
  <si>
    <t>2210080176</t>
  </si>
  <si>
    <t>2210080177</t>
  </si>
  <si>
    <t>2210080178</t>
  </si>
  <si>
    <t>2210080836</t>
  </si>
  <si>
    <t>2210086150</t>
  </si>
  <si>
    <t>2210086661</t>
  </si>
  <si>
    <t>2210086820</t>
  </si>
  <si>
    <t>2210086921</t>
  </si>
  <si>
    <t>2210087670</t>
  </si>
  <si>
    <t>2210087680</t>
  </si>
  <si>
    <t>Монтаж линии уличного освещения ул.Южная, гп Северо-Енисейский</t>
  </si>
  <si>
    <t>Приобретение, доставка цветочниц для благоустройства территории п.Брянка за счет безвозмездных поступлений в бюджет Северо-Енисейского района от общества с ограниченной отвественностью горно-рудная компания "Амикан"</t>
  </si>
  <si>
    <t>Приобретение, доставка цветочниц для благоустройства территории п.Брянка за счет безвозмездных поступлений в бюджет Северо-Енисейского района от общества с ограниченной отвественностью "Соврудник"</t>
  </si>
  <si>
    <t>Приобретение, доставка цветочник для благоустройства территории п.Тея и п.Новая Калами</t>
  </si>
  <si>
    <t>Демонтаж деревянной лестницы ул.Ленина, 46А до ул.Советская 2 гп Северо-Енисейский</t>
  </si>
  <si>
    <t>Покос травы п.Вельмо</t>
  </si>
  <si>
    <t>Работа по восстановлению профиля водоотводной канавы ул.40 лет Победы, 5, гп Северо-Енисейский</t>
  </si>
  <si>
    <t>Содержание территории комплексного благоустройства ул.Ленина и ул.Фабричная в гп Северо-Енисейский "Северная параллель"</t>
  </si>
  <si>
    <t>Благоустройство кладбищь за счет прочих безвозмездных поступлений в бюджеты муниципальных районов</t>
  </si>
  <si>
    <t>Установка 10-ти цветочниц фонтан-каскад, гп Северо-Енисейский</t>
  </si>
  <si>
    <t>Монтаж линии уличного освещения ул.Ленина 42 гп Северо-Енисейский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</si>
</sst>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00;[Red]0.000"/>
  </numFmts>
  <fonts count="25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8"/>
      <name val="Arial Cyr"/>
    </font>
    <font>
      <sz val="11"/>
      <color theme="1"/>
      <name val="Calibri"/>
      <family val="2"/>
      <charset val="204"/>
      <scheme val="minor"/>
    </font>
    <font>
      <b/>
      <u/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21" fillId="0" borderId="0" applyFont="0" applyFill="0" applyBorder="0" applyAlignment="0" applyProtection="0"/>
  </cellStyleXfs>
  <cellXfs count="240">
    <xf numFmtId="0" fontId="0" fillId="0" borderId="0" xfId="0"/>
    <xf numFmtId="0" fontId="2" fillId="0" borderId="1" xfId="0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 applyProtection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" fontId="2" fillId="4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 applyProtection="1">
      <alignment horizontal="center" vertical="center" wrapText="1"/>
    </xf>
    <xf numFmtId="4" fontId="15" fillId="0" borderId="1" xfId="0" applyNumberFormat="1" applyFont="1" applyFill="1" applyBorder="1" applyAlignment="1">
      <alignment vertical="center" wrapText="1"/>
    </xf>
    <xf numFmtId="4" fontId="0" fillId="0" borderId="1" xfId="0" applyNumberFormat="1" applyFill="1" applyBorder="1" applyAlignment="1">
      <alignment vertical="center" wrapText="1"/>
    </xf>
    <xf numFmtId="4" fontId="17" fillId="0" borderId="1" xfId="0" applyNumberFormat="1" applyFont="1" applyFill="1" applyBorder="1" applyAlignment="1">
      <alignment horizontal="right" vertical="center" wrapText="1"/>
    </xf>
    <xf numFmtId="4" fontId="0" fillId="0" borderId="1" xfId="0" applyNumberFormat="1" applyFill="1" applyBorder="1" applyAlignment="1">
      <alignment horizontal="right" vertical="center" wrapText="1"/>
    </xf>
    <xf numFmtId="4" fontId="8" fillId="2" borderId="1" xfId="0" applyNumberFormat="1" applyFont="1" applyFill="1" applyBorder="1" applyAlignment="1">
      <alignment horizontal="right" vertical="center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4" fontId="8" fillId="2" borderId="1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horizontal="right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/>
    </xf>
    <xf numFmtId="4" fontId="8" fillId="2" borderId="1" xfId="0" applyNumberFormat="1" applyFont="1" applyFill="1" applyBorder="1" applyAlignment="1">
      <alignment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 applyProtection="1">
      <alignment horizontal="center" vertical="center" wrapText="1"/>
    </xf>
    <xf numFmtId="3" fontId="2" fillId="4" borderId="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 applyProtection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 applyProtection="1">
      <alignment horizontal="center" vertical="center" wrapText="1"/>
    </xf>
    <xf numFmtId="1" fontId="2" fillId="0" borderId="1" xfId="0" applyNumberFormat="1" applyFont="1" applyBorder="1" applyAlignment="1" applyProtection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/>
    <xf numFmtId="2" fontId="1" fillId="0" borderId="1" xfId="0" applyNumberFormat="1" applyFont="1" applyFill="1" applyBorder="1"/>
    <xf numFmtId="0" fontId="0" fillId="0" borderId="1" xfId="0" applyFill="1" applyBorder="1"/>
    <xf numFmtId="0" fontId="4" fillId="0" borderId="1" xfId="0" applyNumberFormat="1" applyFont="1" applyFill="1" applyBorder="1" applyAlignment="1">
      <alignment horizontal="center"/>
    </xf>
    <xf numFmtId="0" fontId="11" fillId="0" borderId="1" xfId="0" applyFont="1" applyFill="1" applyBorder="1"/>
    <xf numFmtId="0" fontId="0" fillId="3" borderId="1" xfId="0" applyFill="1" applyBorder="1"/>
    <xf numFmtId="0" fontId="0" fillId="2" borderId="1" xfId="0" applyFill="1" applyBorder="1"/>
    <xf numFmtId="0" fontId="0" fillId="4" borderId="1" xfId="0" applyFill="1" applyBorder="1"/>
    <xf numFmtId="0" fontId="14" fillId="0" borderId="1" xfId="0" applyFont="1" applyFill="1" applyBorder="1"/>
    <xf numFmtId="164" fontId="0" fillId="2" borderId="1" xfId="0" applyNumberFormat="1" applyFill="1" applyBorder="1"/>
    <xf numFmtId="164" fontId="0" fillId="0" borderId="1" xfId="0" applyNumberFormat="1" applyFill="1" applyBorder="1"/>
    <xf numFmtId="164" fontId="0" fillId="3" borderId="1" xfId="0" applyNumberFormat="1" applyFill="1" applyBorder="1"/>
    <xf numFmtId="164" fontId="11" fillId="0" borderId="1" xfId="0" applyNumberFormat="1" applyFont="1" applyFill="1" applyBorder="1"/>
    <xf numFmtId="0" fontId="13" fillId="2" borderId="1" xfId="0" applyFont="1" applyFill="1" applyBorder="1"/>
    <xf numFmtId="0" fontId="7" fillId="0" borderId="1" xfId="0" applyFont="1" applyFill="1" applyBorder="1"/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/>
    <xf numFmtId="2" fontId="0" fillId="0" borderId="1" xfId="0" applyNumberFormat="1" applyFill="1" applyBorder="1"/>
    <xf numFmtId="0" fontId="2" fillId="0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right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 applyProtection="1">
      <alignment horizontal="right" vertical="center" wrapText="1"/>
    </xf>
    <xf numFmtId="2" fontId="1" fillId="4" borderId="1" xfId="0" applyNumberFormat="1" applyFont="1" applyFill="1" applyBorder="1"/>
    <xf numFmtId="1" fontId="2" fillId="4" borderId="1" xfId="0" applyNumberFormat="1" applyFont="1" applyFill="1" applyBorder="1" applyAlignment="1">
      <alignment horizontal="center" vertical="top" wrapText="1"/>
    </xf>
    <xf numFmtId="4" fontId="3" fillId="4" borderId="1" xfId="0" applyNumberFormat="1" applyFont="1" applyFill="1" applyBorder="1" applyAlignment="1">
      <alignment horizontal="right" vertical="center" wrapText="1"/>
    </xf>
    <xf numFmtId="4" fontId="17" fillId="4" borderId="1" xfId="0" applyNumberFormat="1" applyFont="1" applyFill="1" applyBorder="1" applyAlignment="1">
      <alignment horizontal="right" vertical="center" wrapText="1"/>
    </xf>
    <xf numFmtId="4" fontId="9" fillId="4" borderId="1" xfId="0" applyNumberFormat="1" applyFont="1" applyFill="1" applyBorder="1" applyAlignment="1">
      <alignment horizontal="right" vertical="center" wrapText="1"/>
    </xf>
    <xf numFmtId="4" fontId="0" fillId="4" borderId="1" xfId="0" applyNumberFormat="1" applyFill="1" applyBorder="1" applyAlignment="1">
      <alignment horizontal="right" vertical="center" wrapText="1"/>
    </xf>
    <xf numFmtId="4" fontId="8" fillId="4" borderId="1" xfId="0" applyNumberFormat="1" applyFont="1" applyFill="1" applyBorder="1" applyAlignment="1">
      <alignment horizontal="right" vertical="center" wrapText="1"/>
    </xf>
    <xf numFmtId="4" fontId="7" fillId="4" borderId="1" xfId="0" applyNumberFormat="1" applyFont="1" applyFill="1" applyBorder="1" applyAlignment="1">
      <alignment horizontal="right" vertical="center" wrapText="1"/>
    </xf>
    <xf numFmtId="4" fontId="7" fillId="4" borderId="1" xfId="0" applyNumberFormat="1" applyFont="1" applyFill="1" applyBorder="1" applyAlignment="1">
      <alignment vertical="center" wrapText="1"/>
    </xf>
    <xf numFmtId="2" fontId="0" fillId="4" borderId="1" xfId="0" applyNumberFormat="1" applyFill="1" applyBorder="1" applyAlignment="1">
      <alignment horizontal="center" vertical="center"/>
    </xf>
    <xf numFmtId="2" fontId="0" fillId="4" borderId="1" xfId="0" applyNumberFormat="1" applyFill="1" applyBorder="1"/>
    <xf numFmtId="4" fontId="18" fillId="0" borderId="1" xfId="0" applyNumberFormat="1" applyFont="1" applyFill="1" applyBorder="1" applyAlignment="1">
      <alignment horizontal="right" vertical="center" wrapText="1"/>
    </xf>
    <xf numFmtId="4" fontId="18" fillId="4" borderId="1" xfId="0" applyNumberFormat="1" applyFont="1" applyFill="1" applyBorder="1" applyAlignment="1">
      <alignment horizontal="right" vertical="center" wrapText="1"/>
    </xf>
    <xf numFmtId="4" fontId="18" fillId="0" borderId="1" xfId="0" applyNumberFormat="1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right"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vertical="center" wrapText="1"/>
    </xf>
    <xf numFmtId="4" fontId="18" fillId="4" borderId="1" xfId="0" applyNumberFormat="1" applyFont="1" applyFill="1" applyBorder="1" applyAlignment="1">
      <alignment vertical="center" wrapText="1"/>
    </xf>
    <xf numFmtId="4" fontId="18" fillId="0" borderId="1" xfId="0" applyNumberFormat="1" applyFont="1" applyFill="1" applyBorder="1" applyAlignment="1">
      <alignment vertical="center" wrapText="1"/>
    </xf>
    <xf numFmtId="4" fontId="18" fillId="0" borderId="1" xfId="0" applyNumberFormat="1" applyFont="1" applyBorder="1" applyAlignment="1" applyProtection="1">
      <alignment horizontal="center" vertical="center" wrapText="1"/>
    </xf>
    <xf numFmtId="4" fontId="2" fillId="0" borderId="2" xfId="0" applyNumberFormat="1" applyFont="1" applyBorder="1" applyAlignment="1" applyProtection="1">
      <alignment horizontal="right"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" fontId="19" fillId="2" borderId="1" xfId="0" applyNumberFormat="1" applyFont="1" applyFill="1" applyBorder="1" applyAlignment="1">
      <alignment vertical="center" wrapText="1"/>
    </xf>
    <xf numFmtId="4" fontId="5" fillId="4" borderId="1" xfId="0" applyNumberFormat="1" applyFont="1" applyFill="1" applyBorder="1" applyAlignment="1">
      <alignment horizontal="left" vertical="center" wrapText="1"/>
    </xf>
    <xf numFmtId="4" fontId="5" fillId="4" borderId="1" xfId="0" applyNumberFormat="1" applyFont="1" applyFill="1" applyBorder="1" applyAlignment="1">
      <alignment vertical="center" wrapText="1"/>
    </xf>
    <xf numFmtId="49" fontId="18" fillId="4" borderId="1" xfId="0" applyNumberFormat="1" applyFont="1" applyFill="1" applyBorder="1" applyAlignment="1" applyProtection="1">
      <alignment horizontal="center" vertical="center" wrapText="1"/>
    </xf>
    <xf numFmtId="0" fontId="0" fillId="0" borderId="3" xfId="0" applyFill="1" applyBorder="1"/>
    <xf numFmtId="0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2" fontId="0" fillId="4" borderId="0" xfId="0" applyNumberFormat="1" applyFill="1" applyBorder="1" applyAlignment="1">
      <alignment horizontal="center" vertical="center"/>
    </xf>
    <xf numFmtId="0" fontId="19" fillId="4" borderId="1" xfId="0" applyFont="1" applyFill="1" applyBorder="1"/>
    <xf numFmtId="4" fontId="2" fillId="0" borderId="5" xfId="0" applyNumberFormat="1" applyFont="1" applyBorder="1" applyAlignment="1" applyProtection="1">
      <alignment horizontal="right" vertical="center" wrapText="1"/>
    </xf>
    <xf numFmtId="4" fontId="2" fillId="0" borderId="6" xfId="0" applyNumberFormat="1" applyFont="1" applyBorder="1" applyAlignment="1" applyProtection="1">
      <alignment horizontal="right" vertical="center" wrapText="1"/>
    </xf>
    <xf numFmtId="4" fontId="2" fillId="0" borderId="4" xfId="0" applyNumberFormat="1" applyFont="1" applyFill="1" applyBorder="1" applyAlignment="1">
      <alignment horizontal="right" vertical="center" wrapText="1"/>
    </xf>
    <xf numFmtId="4" fontId="2" fillId="4" borderId="4" xfId="0" applyNumberFormat="1" applyFont="1" applyFill="1" applyBorder="1" applyAlignment="1">
      <alignment horizontal="right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 applyProtection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/>
    <xf numFmtId="0" fontId="1" fillId="0" borderId="0" xfId="0" applyFont="1" applyFill="1" applyBorder="1"/>
    <xf numFmtId="2" fontId="1" fillId="0" borderId="0" xfId="0" applyNumberFormat="1" applyFont="1" applyFill="1" applyBorder="1"/>
    <xf numFmtId="0" fontId="7" fillId="0" borderId="1" xfId="0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 applyProtection="1">
      <alignment horizontal="center" vertical="center" wrapText="1"/>
    </xf>
    <xf numFmtId="4" fontId="7" fillId="4" borderId="1" xfId="0" applyNumberFormat="1" applyFont="1" applyFill="1" applyBorder="1" applyAlignment="1">
      <alignment horizontal="right" vertical="center"/>
    </xf>
    <xf numFmtId="0" fontId="2" fillId="4" borderId="1" xfId="0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 applyProtection="1">
      <alignment horizontal="righ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" fontId="2" fillId="0" borderId="10" xfId="0" applyNumberFormat="1" applyFont="1" applyFill="1" applyBorder="1" applyAlignment="1">
      <alignment horizontal="right" vertical="center" wrapText="1"/>
    </xf>
    <xf numFmtId="4" fontId="2" fillId="4" borderId="10" xfId="0" applyNumberFormat="1" applyFont="1" applyFill="1" applyBorder="1" applyAlignment="1">
      <alignment horizontal="right" vertical="center" wrapText="1"/>
    </xf>
    <xf numFmtId="4" fontId="5" fillId="2" borderId="10" xfId="0" applyNumberFormat="1" applyFont="1" applyFill="1" applyBorder="1" applyAlignment="1">
      <alignment horizontal="right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3" fontId="5" fillId="2" borderId="1" xfId="1" applyFont="1" applyFill="1" applyBorder="1" applyAlignment="1" applyProtection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 applyProtection="1">
      <alignment horizontal="center" vertical="center" wrapText="1"/>
    </xf>
    <xf numFmtId="4" fontId="5" fillId="2" borderId="11" xfId="0" applyNumberFormat="1" applyFont="1" applyFill="1" applyBorder="1" applyAlignment="1" applyProtection="1">
      <alignment horizontal="right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left" vertical="center" wrapText="1"/>
    </xf>
    <xf numFmtId="4" fontId="9" fillId="4" borderId="2" xfId="0" applyNumberFormat="1" applyFont="1" applyFill="1" applyBorder="1" applyAlignment="1">
      <alignment horizontal="left" vertical="center" wrapText="1"/>
    </xf>
    <xf numFmtId="4" fontId="9" fillId="4" borderId="10" xfId="0" applyNumberFormat="1" applyFont="1" applyFill="1" applyBorder="1" applyAlignment="1">
      <alignment horizontal="left"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4" fontId="8" fillId="4" borderId="10" xfId="0" applyNumberFormat="1" applyFont="1" applyFill="1" applyBorder="1" applyAlignment="1">
      <alignment horizontal="center" vertical="center" wrapText="1"/>
    </xf>
    <xf numFmtId="49" fontId="5" fillId="4" borderId="8" xfId="0" applyNumberFormat="1" applyFont="1" applyFill="1" applyBorder="1" applyAlignment="1" applyProtection="1">
      <alignment horizontal="center" vertical="center" wrapText="1"/>
    </xf>
    <xf numFmtId="4" fontId="5" fillId="2" borderId="4" xfId="0" applyNumberFormat="1" applyFont="1" applyFill="1" applyBorder="1" applyAlignment="1" applyProtection="1">
      <alignment horizontal="right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left" vertical="center" wrapText="1" shrinkToFit="1"/>
    </xf>
    <xf numFmtId="0" fontId="2" fillId="0" borderId="1" xfId="0" applyNumberFormat="1" applyFont="1" applyBorder="1" applyAlignment="1" applyProtection="1">
      <alignment horizontal="left" vertical="center" wrapText="1"/>
    </xf>
    <xf numFmtId="0" fontId="20" fillId="0" borderId="6" xfId="0" applyNumberFormat="1" applyFont="1" applyBorder="1" applyAlignment="1" applyProtection="1">
      <alignment horizontal="left" vertical="center" wrapText="1"/>
    </xf>
    <xf numFmtId="0" fontId="2" fillId="0" borderId="5" xfId="0" applyNumberFormat="1" applyFont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 shrinkToFit="1"/>
    </xf>
    <xf numFmtId="0" fontId="12" fillId="0" borderId="1" xfId="0" applyNumberFormat="1" applyFont="1" applyFill="1" applyBorder="1" applyAlignment="1">
      <alignment horizontal="left" vertical="center" wrapText="1" shrinkToFit="1"/>
    </xf>
    <xf numFmtId="0" fontId="5" fillId="0" borderId="1" xfId="0" applyNumberFormat="1" applyFont="1" applyFill="1" applyBorder="1" applyAlignment="1">
      <alignment horizontal="left" vertical="center" wrapText="1" shrinkToFit="1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5" fillId="2" borderId="7" xfId="0" applyNumberFormat="1" applyFont="1" applyFill="1" applyBorder="1" applyAlignment="1" applyProtection="1">
      <alignment horizontal="left" vertical="center" wrapText="1"/>
    </xf>
    <xf numFmtId="0" fontId="2" fillId="4" borderId="1" xfId="0" applyNumberFormat="1" applyFont="1" applyFill="1" applyBorder="1" applyAlignment="1" applyProtection="1">
      <alignment horizontal="left" vertical="center" wrapText="1"/>
    </xf>
    <xf numFmtId="0" fontId="12" fillId="0" borderId="1" xfId="0" applyNumberFormat="1" applyFont="1" applyBorder="1" applyAlignment="1">
      <alignment vertical="center" wrapText="1"/>
    </xf>
    <xf numFmtId="0" fontId="8" fillId="0" borderId="1" xfId="0" applyNumberFormat="1" applyFont="1" applyBorder="1" applyAlignment="1">
      <alignment vertical="center" wrapText="1"/>
    </xf>
    <xf numFmtId="0" fontId="5" fillId="2" borderId="9" xfId="0" applyNumberFormat="1" applyFont="1" applyFill="1" applyBorder="1" applyAlignment="1" applyProtection="1">
      <alignment horizontal="left" vertical="center" wrapText="1"/>
    </xf>
    <xf numFmtId="0" fontId="18" fillId="0" borderId="1" xfId="0" applyNumberFormat="1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 applyProtection="1">
      <alignment horizontal="right" vertical="center" wrapText="1"/>
    </xf>
    <xf numFmtId="0" fontId="24" fillId="0" borderId="1" xfId="0" applyNumberFormat="1" applyFont="1" applyBorder="1" applyAlignment="1" applyProtection="1">
      <alignment horizontal="left" vertical="center" wrapText="1"/>
    </xf>
    <xf numFmtId="49" fontId="24" fillId="0" borderId="1" xfId="0" applyNumberFormat="1" applyFont="1" applyBorder="1" applyAlignment="1" applyProtection="1">
      <alignment horizontal="center" vertical="center" wrapText="1"/>
    </xf>
    <xf numFmtId="4" fontId="24" fillId="0" borderId="1" xfId="0" applyNumberFormat="1" applyFont="1" applyBorder="1" applyAlignment="1" applyProtection="1">
      <alignment horizontal="right" vertical="center" wrapText="1"/>
    </xf>
    <xf numFmtId="4" fontId="24" fillId="4" borderId="1" xfId="0" applyNumberFormat="1" applyFont="1" applyFill="1" applyBorder="1" applyAlignment="1">
      <alignment vertical="center" wrapText="1"/>
    </xf>
    <xf numFmtId="0" fontId="23" fillId="4" borderId="1" xfId="0" applyFont="1" applyFill="1" applyBorder="1"/>
    <xf numFmtId="0" fontId="23" fillId="0" borderId="1" xfId="0" applyFont="1" applyFill="1" applyBorder="1"/>
    <xf numFmtId="0" fontId="17" fillId="0" borderId="1" xfId="0" applyFont="1" applyFill="1" applyBorder="1"/>
    <xf numFmtId="0" fontId="7" fillId="0" borderId="1" xfId="0" applyNumberFormat="1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" fontId="7" fillId="0" borderId="1" xfId="0" applyNumberFormat="1" applyFont="1" applyBorder="1" applyAlignment="1" applyProtection="1">
      <alignment horizontal="right" vertical="center" wrapText="1"/>
    </xf>
    <xf numFmtId="4" fontId="7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/>
    <xf numFmtId="0" fontId="24" fillId="0" borderId="1" xfId="0" applyNumberFormat="1" applyFont="1" applyFill="1" applyBorder="1" applyAlignment="1">
      <alignment horizontal="center" vertical="center"/>
    </xf>
    <xf numFmtId="4" fontId="24" fillId="0" borderId="1" xfId="0" applyNumberFormat="1" applyFont="1" applyFill="1" applyBorder="1" applyAlignment="1">
      <alignment horizontal="right" vertical="center" wrapText="1"/>
    </xf>
    <xf numFmtId="0" fontId="24" fillId="4" borderId="1" xfId="0" applyNumberFormat="1" applyFont="1" applyFill="1" applyBorder="1" applyAlignment="1">
      <alignment horizontal="center" vertical="center" wrapText="1"/>
    </xf>
    <xf numFmtId="4" fontId="24" fillId="4" borderId="1" xfId="0" applyNumberFormat="1" applyFont="1" applyFill="1" applyBorder="1" applyAlignment="1">
      <alignment horizontal="right" vertical="center" wrapText="1"/>
    </xf>
    <xf numFmtId="4" fontId="24" fillId="4" borderId="1" xfId="0" applyNumberFormat="1" applyFont="1" applyFill="1" applyBorder="1" applyAlignment="1">
      <alignment horizontal="right" vertical="center"/>
    </xf>
    <xf numFmtId="0" fontId="23" fillId="2" borderId="1" xfId="0" applyFont="1" applyFill="1" applyBorder="1"/>
    <xf numFmtId="0" fontId="24" fillId="0" borderId="1" xfId="0" applyNumberFormat="1" applyFont="1" applyFill="1" applyBorder="1" applyAlignment="1">
      <alignment horizontal="center" vertical="center" wrapText="1"/>
    </xf>
    <xf numFmtId="3" fontId="24" fillId="0" borderId="1" xfId="0" applyNumberFormat="1" applyFont="1" applyFill="1" applyBorder="1" applyAlignment="1" applyProtection="1">
      <alignment horizontal="center" vertical="center" wrapText="1"/>
    </xf>
    <xf numFmtId="4" fontId="24" fillId="0" borderId="1" xfId="0" applyNumberFormat="1" applyFont="1" applyFill="1" applyBorder="1" applyAlignment="1" applyProtection="1">
      <alignment horizontal="center" vertical="center" wrapText="1"/>
    </xf>
    <xf numFmtId="0" fontId="2" fillId="4" borderId="1" xfId="0" applyNumberFormat="1" applyFont="1" applyFill="1" applyBorder="1" applyAlignment="1">
      <alignment horizontal="left" vertical="center" wrapText="1" shrinkToFit="1"/>
    </xf>
    <xf numFmtId="0" fontId="0" fillId="4" borderId="1" xfId="0" applyFont="1" applyFill="1" applyBorder="1"/>
    <xf numFmtId="4" fontId="24" fillId="0" borderId="1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4" fontId="24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4" fontId="5" fillId="3" borderId="1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left" vertical="center" wrapText="1"/>
    </xf>
    <xf numFmtId="4" fontId="3" fillId="3" borderId="1" xfId="0" applyNumberFormat="1" applyFont="1" applyFill="1" applyBorder="1" applyAlignment="1">
      <alignment horizontal="left" vertical="center" wrapText="1"/>
    </xf>
    <xf numFmtId="4" fontId="9" fillId="3" borderId="1" xfId="0" applyNumberFormat="1" applyFont="1" applyFill="1" applyBorder="1" applyAlignment="1">
      <alignment horizontal="left" vertical="center" wrapText="1"/>
    </xf>
    <xf numFmtId="4" fontId="0" fillId="3" borderId="1" xfId="0" applyNumberFormat="1" applyFill="1" applyBorder="1" applyAlignment="1">
      <alignment horizontal="left" vertical="center" wrapText="1"/>
    </xf>
    <xf numFmtId="4" fontId="3" fillId="3" borderId="1" xfId="0" applyNumberFormat="1" applyFont="1" applyFill="1" applyBorder="1" applyAlignment="1">
      <alignment horizontal="left" vertical="center" wrapText="1" shrinkToFit="1"/>
    </xf>
    <xf numFmtId="4" fontId="0" fillId="3" borderId="1" xfId="0" applyNumberFormat="1" applyFill="1" applyBorder="1" applyAlignment="1">
      <alignment vertical="center" wrapText="1"/>
    </xf>
    <xf numFmtId="4" fontId="10" fillId="3" borderId="1" xfId="0" applyNumberFormat="1" applyFont="1" applyFill="1" applyBorder="1" applyAlignment="1">
      <alignment horizontal="left" vertical="center" wrapText="1"/>
    </xf>
    <xf numFmtId="2" fontId="1" fillId="0" borderId="0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6" fillId="0" borderId="4" xfId="0" applyFont="1" applyFill="1" applyBorder="1" applyAlignment="1">
      <alignment horizontal="center"/>
    </xf>
    <xf numFmtId="0" fontId="6" fillId="0" borderId="4" xfId="0" applyFont="1" applyFill="1" applyBorder="1" applyAlignment="1"/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28"/>
  <sheetViews>
    <sheetView tabSelected="1" view="pageBreakPreview" zoomScale="55" zoomScaleNormal="75" zoomScaleSheetLayoutView="55" zoomScalePageLayoutView="66" workbookViewId="0">
      <selection activeCell="G46" sqref="G46"/>
    </sheetView>
  </sheetViews>
  <sheetFormatPr defaultColWidth="9.140625" defaultRowHeight="15" x14ac:dyDescent="0.25"/>
  <cols>
    <col min="1" max="1" width="73.28515625" style="89" customWidth="1"/>
    <col min="2" max="2" width="16.28515625" style="73" customWidth="1"/>
    <col min="3" max="3" width="18.85546875" style="73" customWidth="1"/>
    <col min="4" max="4" width="20.140625" style="90" customWidth="1"/>
    <col min="5" max="5" width="21.140625" style="90" customWidth="1"/>
    <col min="6" max="6" width="20" style="106" customWidth="1"/>
    <col min="7" max="7" width="19.28515625" style="90" customWidth="1"/>
    <col min="8" max="8" width="22.7109375" style="90" customWidth="1"/>
    <col min="9" max="9" width="21.140625" style="90" customWidth="1"/>
    <col min="10" max="10" width="17.28515625" style="73" customWidth="1"/>
    <col min="11" max="11" width="15.85546875" style="73" customWidth="1"/>
    <col min="12" max="13" width="14.5703125" style="73" customWidth="1"/>
    <col min="14" max="16384" width="9.140625" style="73"/>
  </cols>
  <sheetData>
    <row r="1" spans="1:13" x14ac:dyDescent="0.25">
      <c r="A1" s="149"/>
      <c r="B1" s="150"/>
      <c r="C1" s="150"/>
      <c r="D1" s="151"/>
      <c r="E1" s="151"/>
      <c r="F1" s="232" t="s">
        <v>427</v>
      </c>
      <c r="G1" s="232"/>
      <c r="H1" s="232"/>
      <c r="I1" s="232"/>
      <c r="J1" s="125"/>
    </row>
    <row r="2" spans="1:13" ht="41.25" customHeight="1" x14ac:dyDescent="0.25">
      <c r="A2" s="149"/>
      <c r="B2" s="150"/>
      <c r="C2" s="150"/>
      <c r="D2" s="151"/>
      <c r="E2" s="151"/>
      <c r="F2" s="232"/>
      <c r="G2" s="232"/>
      <c r="H2" s="232"/>
      <c r="I2" s="232"/>
      <c r="J2" s="125"/>
    </row>
    <row r="3" spans="1:13" ht="18.75" x14ac:dyDescent="0.3">
      <c r="A3" s="233" t="s">
        <v>3</v>
      </c>
      <c r="B3" s="234"/>
      <c r="C3" s="234"/>
      <c r="D3" s="234"/>
      <c r="E3" s="234"/>
      <c r="F3" s="234"/>
      <c r="G3" s="234"/>
      <c r="H3" s="234"/>
      <c r="I3" s="234"/>
      <c r="J3" s="125"/>
    </row>
    <row r="4" spans="1:13" ht="31.5" customHeight="1" x14ac:dyDescent="0.3">
      <c r="A4" s="235" t="s">
        <v>1016</v>
      </c>
      <c r="B4" s="236"/>
      <c r="C4" s="236"/>
      <c r="D4" s="236"/>
      <c r="E4" s="236"/>
      <c r="F4" s="236"/>
      <c r="G4" s="236"/>
      <c r="H4" s="236"/>
      <c r="I4" s="236"/>
    </row>
    <row r="5" spans="1:13" x14ac:dyDescent="0.25">
      <c r="A5" s="74"/>
      <c r="B5" s="71"/>
      <c r="C5" s="71"/>
      <c r="D5" s="72"/>
      <c r="E5" s="72"/>
      <c r="F5" s="96"/>
      <c r="G5" s="72"/>
      <c r="H5" s="72"/>
      <c r="I5" s="72"/>
    </row>
    <row r="6" spans="1:13" x14ac:dyDescent="0.25">
      <c r="A6" s="237" t="s">
        <v>39</v>
      </c>
      <c r="B6" s="238" t="s">
        <v>9</v>
      </c>
      <c r="C6" s="238" t="s">
        <v>10</v>
      </c>
      <c r="D6" s="221" t="s">
        <v>748</v>
      </c>
      <c r="E6" s="221" t="s">
        <v>1017</v>
      </c>
      <c r="F6" s="221"/>
      <c r="G6" s="221"/>
      <c r="H6" s="221" t="s">
        <v>1015</v>
      </c>
      <c r="I6" s="221" t="s">
        <v>1018</v>
      </c>
    </row>
    <row r="7" spans="1:13" x14ac:dyDescent="0.25">
      <c r="A7" s="237"/>
      <c r="B7" s="238"/>
      <c r="C7" s="238"/>
      <c r="D7" s="221"/>
      <c r="E7" s="221"/>
      <c r="F7" s="221"/>
      <c r="G7" s="221"/>
      <c r="H7" s="221"/>
      <c r="I7" s="221"/>
    </row>
    <row r="8" spans="1:13" x14ac:dyDescent="0.25">
      <c r="A8" s="237"/>
      <c r="B8" s="238"/>
      <c r="C8" s="238"/>
      <c r="D8" s="221"/>
      <c r="E8" s="221" t="s">
        <v>377</v>
      </c>
      <c r="F8" s="239" t="s">
        <v>378</v>
      </c>
      <c r="G8" s="221" t="s">
        <v>379</v>
      </c>
      <c r="H8" s="221"/>
      <c r="I8" s="221"/>
    </row>
    <row r="9" spans="1:13" ht="55.5" customHeight="1" x14ac:dyDescent="0.25">
      <c r="A9" s="237"/>
      <c r="B9" s="238"/>
      <c r="C9" s="238"/>
      <c r="D9" s="221"/>
      <c r="E9" s="221"/>
      <c r="F9" s="239"/>
      <c r="G9" s="221"/>
      <c r="H9" s="221"/>
      <c r="I9" s="221"/>
    </row>
    <row r="10" spans="1:13" ht="30" customHeight="1" x14ac:dyDescent="0.25">
      <c r="A10" s="5">
        <v>1</v>
      </c>
      <c r="B10" s="1">
        <v>2</v>
      </c>
      <c r="C10" s="1">
        <v>3</v>
      </c>
      <c r="D10" s="4">
        <v>4</v>
      </c>
      <c r="E10" s="4">
        <v>5</v>
      </c>
      <c r="F10" s="97">
        <v>6</v>
      </c>
      <c r="G10" s="3" t="s">
        <v>319</v>
      </c>
      <c r="H10" s="3" t="s">
        <v>320</v>
      </c>
      <c r="I10" s="3" t="s">
        <v>343</v>
      </c>
    </row>
    <row r="11" spans="1:13" s="75" customFormat="1" ht="31.5" customHeight="1" x14ac:dyDescent="0.3">
      <c r="A11" s="2" t="s">
        <v>4</v>
      </c>
      <c r="B11" s="2" t="s">
        <v>2</v>
      </c>
      <c r="C11" s="2" t="s">
        <v>2</v>
      </c>
      <c r="D11" s="12">
        <f>D13+D138+D195+D229+D278+D393+D461+D486+D520+D600+D620+D639+D696+D782+D187</f>
        <v>3349770.8900600001</v>
      </c>
      <c r="E11" s="12">
        <f>E13+E138+E195+E229+E278+E393+E461+E486+E520+E600+E620+E639+E696+E782+E187</f>
        <v>3263451.3982000002</v>
      </c>
      <c r="F11" s="12">
        <f>F13+F138+F195+F229+F278+F393+F461+F486+F520+F600+F620+F639+F696+F782+F187</f>
        <v>3263451.3977299999</v>
      </c>
      <c r="G11" s="12">
        <f>E11-F11</f>
        <v>4.7000031918287277E-4</v>
      </c>
      <c r="H11" s="11">
        <f>D11-F11</f>
        <v>86319.49233000027</v>
      </c>
      <c r="I11" s="11">
        <f>F11/D11*100</f>
        <v>97.42312250111965</v>
      </c>
    </row>
    <row r="12" spans="1:13" s="76" customFormat="1" ht="41.25" customHeight="1" x14ac:dyDescent="0.25">
      <c r="A12" s="222" t="s">
        <v>48</v>
      </c>
      <c r="B12" s="223"/>
      <c r="C12" s="223"/>
      <c r="D12" s="223"/>
      <c r="E12" s="223"/>
      <c r="F12" s="223"/>
      <c r="G12" s="223"/>
      <c r="H12" s="223"/>
      <c r="I12" s="223"/>
    </row>
    <row r="13" spans="1:13" s="75" customFormat="1" ht="30.75" customHeight="1" x14ac:dyDescent="0.3">
      <c r="A13" s="176" t="s">
        <v>1</v>
      </c>
      <c r="B13" s="8"/>
      <c r="C13" s="117" t="s">
        <v>118</v>
      </c>
      <c r="D13" s="107">
        <f>D15+D30+D35+D64+D113</f>
        <v>858307.53628000012</v>
      </c>
      <c r="E13" s="107">
        <f>E15+E30+E35+E64+E113</f>
        <v>823737.15557000018</v>
      </c>
      <c r="F13" s="108">
        <f>F15+F30+F35+F64+F113</f>
        <v>823737.15557000018</v>
      </c>
      <c r="G13" s="107">
        <f>G15+G30+G35+G64+G113</f>
        <v>0</v>
      </c>
      <c r="H13" s="109">
        <f t="shared" ref="H13:H27" si="0">D13-F13</f>
        <v>34570.380709999939</v>
      </c>
      <c r="I13" s="109">
        <f>F13/D13*100</f>
        <v>95.972261776957964</v>
      </c>
    </row>
    <row r="14" spans="1:13" ht="33" customHeight="1" x14ac:dyDescent="0.25">
      <c r="A14" s="177" t="s">
        <v>5</v>
      </c>
      <c r="B14" s="10"/>
      <c r="C14" s="10"/>
      <c r="D14" s="11"/>
      <c r="E14" s="11"/>
      <c r="F14" s="92"/>
      <c r="G14" s="12"/>
      <c r="H14" s="11"/>
      <c r="I14" s="11"/>
    </row>
    <row r="15" spans="1:13" s="77" customFormat="1" ht="39" customHeight="1" x14ac:dyDescent="0.25">
      <c r="A15" s="178" t="s">
        <v>6</v>
      </c>
      <c r="B15" s="13"/>
      <c r="C15" s="14" t="s">
        <v>117</v>
      </c>
      <c r="D15" s="15">
        <f>SUM(D16:D23)</f>
        <v>19897.331570000002</v>
      </c>
      <c r="E15" s="15">
        <f>SUM(E16:E23)</f>
        <v>17331.021570000004</v>
      </c>
      <c r="F15" s="15">
        <f>SUM(F16:F23)</f>
        <v>17331.021570000004</v>
      </c>
      <c r="G15" s="15">
        <f>E15-F15</f>
        <v>0</v>
      </c>
      <c r="H15" s="13">
        <f t="shared" ref="H15" si="1">D15-F15</f>
        <v>2566.3099999999977</v>
      </c>
      <c r="I15" s="13">
        <f t="shared" ref="I15:I27" si="2">F15/D15*100</f>
        <v>87.102240363379551</v>
      </c>
    </row>
    <row r="16" spans="1:13" s="78" customFormat="1" ht="29.25" customHeight="1" x14ac:dyDescent="0.25">
      <c r="A16" s="179" t="s">
        <v>321</v>
      </c>
      <c r="B16" s="50" t="s">
        <v>12</v>
      </c>
      <c r="C16" s="50" t="s">
        <v>116</v>
      </c>
      <c r="D16" s="61">
        <v>4572.97</v>
      </c>
      <c r="E16" s="61">
        <v>4572.97</v>
      </c>
      <c r="F16" s="61">
        <v>4572.97</v>
      </c>
      <c r="G16" s="18">
        <f t="shared" ref="G16:G23" si="3">E16-F16</f>
        <v>0</v>
      </c>
      <c r="H16" s="59">
        <f t="shared" si="0"/>
        <v>0</v>
      </c>
      <c r="I16" s="59">
        <f t="shared" ref="I16:I22" si="4">F16/D16*100</f>
        <v>100</v>
      </c>
      <c r="M16" s="134"/>
    </row>
    <row r="17" spans="1:13" s="78" customFormat="1" ht="29.25" customHeight="1" x14ac:dyDescent="0.25">
      <c r="A17" s="179" t="s">
        <v>321</v>
      </c>
      <c r="B17" s="50" t="s">
        <v>12</v>
      </c>
      <c r="C17" s="50" t="s">
        <v>116</v>
      </c>
      <c r="D17" s="61">
        <v>8049.68</v>
      </c>
      <c r="E17" s="61">
        <v>8049.68</v>
      </c>
      <c r="F17" s="61">
        <v>8049.68</v>
      </c>
      <c r="G17" s="18">
        <f t="shared" ref="G17" si="5">E17-F17</f>
        <v>0</v>
      </c>
      <c r="H17" s="59">
        <f t="shared" ref="H17" si="6">D17-F17</f>
        <v>0</v>
      </c>
      <c r="I17" s="59">
        <f t="shared" si="4"/>
        <v>100</v>
      </c>
      <c r="M17" s="134"/>
    </row>
    <row r="18" spans="1:13" s="78" customFormat="1" ht="29.25" customHeight="1" x14ac:dyDescent="0.25">
      <c r="A18" s="179" t="s">
        <v>321</v>
      </c>
      <c r="B18" s="50" t="s">
        <v>12</v>
      </c>
      <c r="C18" s="50" t="s">
        <v>116</v>
      </c>
      <c r="D18" s="61">
        <v>1803.34</v>
      </c>
      <c r="E18" s="61">
        <v>1803.34</v>
      </c>
      <c r="F18" s="61">
        <v>1803.34</v>
      </c>
      <c r="G18" s="18">
        <f t="shared" ref="G18" si="7">E18-F18</f>
        <v>0</v>
      </c>
      <c r="H18" s="59">
        <f t="shared" ref="H18" si="8">D18-F18</f>
        <v>0</v>
      </c>
      <c r="I18" s="59">
        <f t="shared" si="4"/>
        <v>100</v>
      </c>
      <c r="M18" s="134"/>
    </row>
    <row r="19" spans="1:13" s="78" customFormat="1" ht="44.25" customHeight="1" x14ac:dyDescent="0.25">
      <c r="A19" s="179" t="s">
        <v>306</v>
      </c>
      <c r="B19" s="50" t="s">
        <v>17</v>
      </c>
      <c r="C19" s="50" t="s">
        <v>344</v>
      </c>
      <c r="D19" s="61">
        <v>150</v>
      </c>
      <c r="E19" s="61">
        <v>100</v>
      </c>
      <c r="F19" s="61">
        <v>100</v>
      </c>
      <c r="G19" s="18">
        <f t="shared" si="3"/>
        <v>0</v>
      </c>
      <c r="H19" s="59">
        <f t="shared" si="0"/>
        <v>50</v>
      </c>
      <c r="I19" s="59">
        <f t="shared" si="4"/>
        <v>66.666666666666657</v>
      </c>
    </row>
    <row r="20" spans="1:13" s="78" customFormat="1" ht="44.25" customHeight="1" x14ac:dyDescent="0.25">
      <c r="A20" s="179" t="s">
        <v>486</v>
      </c>
      <c r="B20" s="66">
        <v>441</v>
      </c>
      <c r="C20" s="50" t="s">
        <v>322</v>
      </c>
      <c r="D20" s="61">
        <v>300</v>
      </c>
      <c r="E20" s="61">
        <v>105.69</v>
      </c>
      <c r="F20" s="61">
        <v>105.69</v>
      </c>
      <c r="G20" s="18">
        <f t="shared" si="3"/>
        <v>0</v>
      </c>
      <c r="H20" s="59">
        <f t="shared" si="0"/>
        <v>194.31</v>
      </c>
      <c r="I20" s="59">
        <f t="shared" si="4"/>
        <v>35.229999999999997</v>
      </c>
    </row>
    <row r="21" spans="1:13" s="78" customFormat="1" ht="99.75" customHeight="1" x14ac:dyDescent="0.25">
      <c r="A21" s="179" t="s">
        <v>604</v>
      </c>
      <c r="B21" s="50" t="s">
        <v>12</v>
      </c>
      <c r="C21" s="50" t="s">
        <v>605</v>
      </c>
      <c r="D21" s="61">
        <v>424.34156999999999</v>
      </c>
      <c r="E21" s="61">
        <v>424.34156999999999</v>
      </c>
      <c r="F21" s="61">
        <v>424.34156999999999</v>
      </c>
      <c r="G21" s="18">
        <f t="shared" si="3"/>
        <v>0</v>
      </c>
      <c r="H21" s="59">
        <f t="shared" si="0"/>
        <v>0</v>
      </c>
      <c r="I21" s="59">
        <f t="shared" si="4"/>
        <v>100</v>
      </c>
    </row>
    <row r="22" spans="1:13" ht="81" customHeight="1" x14ac:dyDescent="0.25">
      <c r="A22" s="179" t="s">
        <v>750</v>
      </c>
      <c r="B22" s="120" t="s">
        <v>12</v>
      </c>
      <c r="C22" s="50" t="s">
        <v>606</v>
      </c>
      <c r="D22" s="61">
        <v>2322</v>
      </c>
      <c r="E22" s="61">
        <v>0</v>
      </c>
      <c r="F22" s="61">
        <v>0</v>
      </c>
      <c r="G22" s="18">
        <f t="shared" si="3"/>
        <v>0</v>
      </c>
      <c r="H22" s="59">
        <f t="shared" si="0"/>
        <v>2322</v>
      </c>
      <c r="I22" s="59">
        <f t="shared" si="4"/>
        <v>0</v>
      </c>
    </row>
    <row r="23" spans="1:13" ht="75" customHeight="1" x14ac:dyDescent="0.25">
      <c r="A23" s="179" t="s">
        <v>751</v>
      </c>
      <c r="B23" s="120" t="s">
        <v>12</v>
      </c>
      <c r="C23" s="50" t="s">
        <v>749</v>
      </c>
      <c r="D23" s="61">
        <v>2275</v>
      </c>
      <c r="E23" s="61">
        <v>2275</v>
      </c>
      <c r="F23" s="61">
        <v>2275</v>
      </c>
      <c r="G23" s="18">
        <f t="shared" si="3"/>
        <v>0</v>
      </c>
      <c r="H23" s="46">
        <f t="shared" si="0"/>
        <v>0</v>
      </c>
      <c r="I23" s="46">
        <f t="shared" si="2"/>
        <v>100</v>
      </c>
    </row>
    <row r="24" spans="1:13" ht="33.75" hidden="1" x14ac:dyDescent="0.25">
      <c r="A24" s="180" t="s">
        <v>487</v>
      </c>
      <c r="B24" s="161" t="s">
        <v>428</v>
      </c>
      <c r="C24" s="162" t="s">
        <v>115</v>
      </c>
      <c r="D24" s="136"/>
      <c r="E24" s="137"/>
      <c r="F24" s="138">
        <v>0</v>
      </c>
      <c r="G24" s="17">
        <f t="shared" ref="G24:G27" si="9">E24-F24</f>
        <v>0</v>
      </c>
      <c r="H24" s="16">
        <f t="shared" si="0"/>
        <v>0</v>
      </c>
      <c r="I24" s="16" t="e">
        <f t="shared" si="2"/>
        <v>#DIV/0!</v>
      </c>
    </row>
    <row r="25" spans="1:13" ht="94.5" hidden="1" x14ac:dyDescent="0.25">
      <c r="A25" s="181" t="s">
        <v>370</v>
      </c>
      <c r="B25" s="120" t="s">
        <v>429</v>
      </c>
      <c r="C25" s="50" t="s">
        <v>114</v>
      </c>
      <c r="D25" s="135"/>
      <c r="E25" s="17"/>
      <c r="F25" s="18">
        <v>0</v>
      </c>
      <c r="G25" s="17">
        <f t="shared" si="9"/>
        <v>0</v>
      </c>
      <c r="H25" s="16">
        <f t="shared" si="0"/>
        <v>0</v>
      </c>
      <c r="I25" s="16" t="e">
        <f t="shared" si="2"/>
        <v>#DIV/0!</v>
      </c>
    </row>
    <row r="26" spans="1:13" ht="94.5" hidden="1" x14ac:dyDescent="0.25">
      <c r="A26" s="181" t="s">
        <v>371</v>
      </c>
      <c r="B26" s="120" t="s">
        <v>430</v>
      </c>
      <c r="C26" s="50" t="s">
        <v>113</v>
      </c>
      <c r="D26" s="135"/>
      <c r="E26" s="17"/>
      <c r="F26" s="18">
        <v>0</v>
      </c>
      <c r="G26" s="17">
        <f t="shared" si="9"/>
        <v>0</v>
      </c>
      <c r="H26" s="16">
        <f t="shared" si="0"/>
        <v>0</v>
      </c>
      <c r="I26" s="16" t="e">
        <f t="shared" si="2"/>
        <v>#DIV/0!</v>
      </c>
    </row>
    <row r="27" spans="1:13" ht="141.75" hidden="1" x14ac:dyDescent="0.25">
      <c r="A27" s="181" t="s">
        <v>372</v>
      </c>
      <c r="B27" s="120" t="s">
        <v>431</v>
      </c>
      <c r="C27" s="50" t="s">
        <v>112</v>
      </c>
      <c r="D27" s="135"/>
      <c r="E27" s="17"/>
      <c r="F27" s="18">
        <v>0</v>
      </c>
      <c r="G27" s="17">
        <f t="shared" si="9"/>
        <v>0</v>
      </c>
      <c r="H27" s="16">
        <f t="shared" si="0"/>
        <v>0</v>
      </c>
      <c r="I27" s="16" t="e">
        <f t="shared" si="2"/>
        <v>#DIV/0!</v>
      </c>
    </row>
    <row r="28" spans="1:13" ht="15.75" hidden="1" x14ac:dyDescent="0.25">
      <c r="A28" s="182"/>
      <c r="B28" s="16"/>
      <c r="C28" s="16"/>
      <c r="D28" s="17"/>
      <c r="E28" s="17"/>
      <c r="F28" s="18"/>
      <c r="G28" s="17"/>
      <c r="H28" s="16"/>
      <c r="I28" s="16"/>
    </row>
    <row r="29" spans="1:13" ht="15.75" hidden="1" x14ac:dyDescent="0.25">
      <c r="A29" s="182"/>
      <c r="B29" s="16"/>
      <c r="C29" s="16"/>
      <c r="D29" s="17"/>
      <c r="E29" s="17"/>
      <c r="F29" s="18"/>
      <c r="G29" s="17"/>
      <c r="H29" s="16"/>
      <c r="I29" s="16"/>
    </row>
    <row r="30" spans="1:13" s="77" customFormat="1" ht="40.5" customHeight="1" x14ac:dyDescent="0.25">
      <c r="A30" s="178" t="s">
        <v>7</v>
      </c>
      <c r="B30" s="13"/>
      <c r="C30" s="49">
        <v>220000000</v>
      </c>
      <c r="D30" s="15">
        <f>SUM(D31:D34)</f>
        <v>8775.81</v>
      </c>
      <c r="E30" s="15">
        <f>SUM(E31:E34)</f>
        <v>8680.3539999999994</v>
      </c>
      <c r="F30" s="15">
        <f>SUM(F31:F34)</f>
        <v>8680.3539999999994</v>
      </c>
      <c r="G30" s="15">
        <f t="shared" ref="G30:G141" si="10">E30-F30</f>
        <v>0</v>
      </c>
      <c r="H30" s="15">
        <f t="shared" ref="H30:H138" si="11">D30-F30</f>
        <v>95.456000000000131</v>
      </c>
      <c r="I30" s="15">
        <f t="shared" ref="I30:I38" si="12">F30/D30*100</f>
        <v>98.912282740852405</v>
      </c>
    </row>
    <row r="31" spans="1:13" ht="51.75" customHeight="1" x14ac:dyDescent="0.25">
      <c r="A31" s="179" t="s">
        <v>43</v>
      </c>
      <c r="B31" s="19" t="s">
        <v>12</v>
      </c>
      <c r="C31" s="50" t="s">
        <v>111</v>
      </c>
      <c r="D31" s="61">
        <v>281.31</v>
      </c>
      <c r="E31" s="61">
        <v>281.31</v>
      </c>
      <c r="F31" s="61">
        <v>281.31</v>
      </c>
      <c r="G31" s="59">
        <f t="shared" si="10"/>
        <v>0</v>
      </c>
      <c r="H31" s="46">
        <f t="shared" si="11"/>
        <v>0</v>
      </c>
      <c r="I31" s="46">
        <f t="shared" si="12"/>
        <v>100</v>
      </c>
    </row>
    <row r="32" spans="1:13" ht="54.75" customHeight="1" x14ac:dyDescent="0.25">
      <c r="A32" s="179" t="s">
        <v>8</v>
      </c>
      <c r="B32" s="19" t="s">
        <v>12</v>
      </c>
      <c r="C32" s="50" t="s">
        <v>110</v>
      </c>
      <c r="D32" s="61">
        <v>1745.11</v>
      </c>
      <c r="E32" s="61">
        <v>1649.65</v>
      </c>
      <c r="F32" s="61">
        <v>1649.65</v>
      </c>
      <c r="G32" s="59">
        <f t="shared" si="10"/>
        <v>0</v>
      </c>
      <c r="H32" s="46">
        <f t="shared" si="11"/>
        <v>95.459999999999809</v>
      </c>
      <c r="I32" s="46">
        <f t="shared" si="12"/>
        <v>94.52985771670555</v>
      </c>
    </row>
    <row r="33" spans="1:9" ht="51" customHeight="1" x14ac:dyDescent="0.25">
      <c r="A33" s="179" t="s">
        <v>754</v>
      </c>
      <c r="B33" s="19" t="s">
        <v>12</v>
      </c>
      <c r="C33" s="50" t="s">
        <v>752</v>
      </c>
      <c r="D33" s="61">
        <v>2249.9</v>
      </c>
      <c r="E33" s="61">
        <v>2249.9</v>
      </c>
      <c r="F33" s="61">
        <v>2249.9</v>
      </c>
      <c r="G33" s="59">
        <f t="shared" si="10"/>
        <v>0</v>
      </c>
      <c r="H33" s="46">
        <f t="shared" si="11"/>
        <v>0</v>
      </c>
      <c r="I33" s="46">
        <f t="shared" si="12"/>
        <v>100</v>
      </c>
    </row>
    <row r="34" spans="1:9" ht="72.75" customHeight="1" x14ac:dyDescent="0.25">
      <c r="A34" s="179" t="s">
        <v>755</v>
      </c>
      <c r="B34" s="19" t="s">
        <v>12</v>
      </c>
      <c r="C34" s="50" t="s">
        <v>753</v>
      </c>
      <c r="D34" s="61">
        <v>4499.49</v>
      </c>
      <c r="E34" s="61">
        <v>4499.4939999999997</v>
      </c>
      <c r="F34" s="61">
        <v>4499.4939999999997</v>
      </c>
      <c r="G34" s="59">
        <f t="shared" si="10"/>
        <v>0</v>
      </c>
      <c r="H34" s="46">
        <f t="shared" si="11"/>
        <v>-3.9999999999054126E-3</v>
      </c>
      <c r="I34" s="46">
        <f t="shared" si="12"/>
        <v>100.00008889896409</v>
      </c>
    </row>
    <row r="35" spans="1:9" s="77" customFormat="1" ht="45" customHeight="1" x14ac:dyDescent="0.25">
      <c r="A35" s="178" t="s">
        <v>11</v>
      </c>
      <c r="B35" s="20"/>
      <c r="C35" s="14" t="s">
        <v>109</v>
      </c>
      <c r="D35" s="15">
        <f>SUM(D36:D63)</f>
        <v>40073.540000000008</v>
      </c>
      <c r="E35" s="15">
        <f>SUM(E36:E63)</f>
        <v>34110.000000000007</v>
      </c>
      <c r="F35" s="15">
        <f>SUM(F36:F63)</f>
        <v>34110.000000000007</v>
      </c>
      <c r="G35" s="15">
        <f t="shared" si="10"/>
        <v>0</v>
      </c>
      <c r="H35" s="15">
        <f t="shared" si="11"/>
        <v>5963.5400000000009</v>
      </c>
      <c r="I35" s="15">
        <f t="shared" si="12"/>
        <v>85.118509620063506</v>
      </c>
    </row>
    <row r="36" spans="1:9" ht="141.75" customHeight="1" x14ac:dyDescent="0.25">
      <c r="A36" s="179" t="s">
        <v>756</v>
      </c>
      <c r="B36" s="68">
        <v>444</v>
      </c>
      <c r="C36" s="50" t="s">
        <v>289</v>
      </c>
      <c r="D36" s="61">
        <v>6590.29</v>
      </c>
      <c r="E36" s="61">
        <v>4926.0600000000004</v>
      </c>
      <c r="F36" s="61">
        <v>4926.0600000000004</v>
      </c>
      <c r="G36" s="46">
        <f>E36-F36</f>
        <v>0</v>
      </c>
      <c r="H36" s="46">
        <f t="shared" si="11"/>
        <v>1664.2299999999996</v>
      </c>
      <c r="I36" s="46">
        <f t="shared" si="12"/>
        <v>74.747241775399871</v>
      </c>
    </row>
    <row r="37" spans="1:9" ht="117.75" customHeight="1" x14ac:dyDescent="0.25">
      <c r="A37" s="179" t="s">
        <v>488</v>
      </c>
      <c r="B37" s="68">
        <v>444</v>
      </c>
      <c r="C37" s="50" t="s">
        <v>345</v>
      </c>
      <c r="D37" s="61">
        <v>4142.3999999999996</v>
      </c>
      <c r="E37" s="61">
        <v>3199.37</v>
      </c>
      <c r="F37" s="61">
        <v>3199.37</v>
      </c>
      <c r="G37" s="46">
        <f t="shared" si="10"/>
        <v>0</v>
      </c>
      <c r="H37" s="46">
        <f t="shared" si="11"/>
        <v>943.02999999999975</v>
      </c>
      <c r="I37" s="46">
        <f t="shared" si="12"/>
        <v>77.234694862881426</v>
      </c>
    </row>
    <row r="38" spans="1:9" ht="120.75" customHeight="1" x14ac:dyDescent="0.25">
      <c r="A38" s="179" t="s">
        <v>757</v>
      </c>
      <c r="B38" s="19" t="s">
        <v>12</v>
      </c>
      <c r="C38" s="50" t="s">
        <v>108</v>
      </c>
      <c r="D38" s="61">
        <v>9939.06</v>
      </c>
      <c r="E38" s="61">
        <v>8609.18</v>
      </c>
      <c r="F38" s="61">
        <v>8609.18</v>
      </c>
      <c r="G38" s="46">
        <f t="shared" si="10"/>
        <v>0</v>
      </c>
      <c r="H38" s="46">
        <f t="shared" si="11"/>
        <v>1329.8799999999992</v>
      </c>
      <c r="I38" s="46">
        <f t="shared" si="12"/>
        <v>86.619660209315569</v>
      </c>
    </row>
    <row r="39" spans="1:9" ht="70.5" customHeight="1" x14ac:dyDescent="0.25">
      <c r="A39" s="179" t="s">
        <v>758</v>
      </c>
      <c r="B39" s="19" t="s">
        <v>12</v>
      </c>
      <c r="C39" s="50" t="s">
        <v>107</v>
      </c>
      <c r="D39" s="61">
        <v>2844.34</v>
      </c>
      <c r="E39" s="61">
        <v>2844.34</v>
      </c>
      <c r="F39" s="61">
        <v>2844.34</v>
      </c>
      <c r="G39" s="46">
        <f t="shared" si="10"/>
        <v>0</v>
      </c>
      <c r="H39" s="46">
        <f t="shared" si="11"/>
        <v>0</v>
      </c>
      <c r="I39" s="46">
        <f t="shared" ref="I39:I138" si="13">F39/D39*100</f>
        <v>100</v>
      </c>
    </row>
    <row r="40" spans="1:9" ht="125.25" customHeight="1" x14ac:dyDescent="0.25">
      <c r="A40" s="179" t="s">
        <v>759</v>
      </c>
      <c r="B40" s="68">
        <v>444</v>
      </c>
      <c r="C40" s="50" t="s">
        <v>489</v>
      </c>
      <c r="D40" s="61">
        <v>7793.02</v>
      </c>
      <c r="E40" s="61">
        <v>5805.62</v>
      </c>
      <c r="F40" s="61">
        <v>5805.62</v>
      </c>
      <c r="G40" s="46">
        <f t="shared" si="10"/>
        <v>0</v>
      </c>
      <c r="H40" s="46">
        <f t="shared" si="11"/>
        <v>1987.4000000000005</v>
      </c>
      <c r="I40" s="46">
        <f t="shared" si="13"/>
        <v>74.497691523953478</v>
      </c>
    </row>
    <row r="41" spans="1:9" ht="90" customHeight="1" x14ac:dyDescent="0.25">
      <c r="A41" s="179" t="s">
        <v>607</v>
      </c>
      <c r="B41" s="52">
        <v>444</v>
      </c>
      <c r="C41" s="50" t="s">
        <v>614</v>
      </c>
      <c r="D41" s="61">
        <v>622.41999999999996</v>
      </c>
      <c r="E41" s="61">
        <v>622.41999999999996</v>
      </c>
      <c r="F41" s="61">
        <v>622.41999999999996</v>
      </c>
      <c r="G41" s="46">
        <f t="shared" si="10"/>
        <v>0</v>
      </c>
      <c r="H41" s="46">
        <f t="shared" si="11"/>
        <v>0</v>
      </c>
      <c r="I41" s="46">
        <f t="shared" si="13"/>
        <v>100</v>
      </c>
    </row>
    <row r="42" spans="1:9" ht="28.5" customHeight="1" x14ac:dyDescent="0.25">
      <c r="A42" s="179" t="s">
        <v>70</v>
      </c>
      <c r="B42" s="19" t="s">
        <v>12</v>
      </c>
      <c r="C42" s="50" t="s">
        <v>615</v>
      </c>
      <c r="D42" s="61">
        <v>335.56</v>
      </c>
      <c r="E42" s="61">
        <v>335.56</v>
      </c>
      <c r="F42" s="61">
        <v>335.56</v>
      </c>
      <c r="G42" s="46">
        <f t="shared" si="10"/>
        <v>0</v>
      </c>
      <c r="H42" s="46">
        <f t="shared" si="11"/>
        <v>0</v>
      </c>
      <c r="I42" s="46">
        <f t="shared" si="13"/>
        <v>100</v>
      </c>
    </row>
    <row r="43" spans="1:9" ht="60.75" customHeight="1" x14ac:dyDescent="0.25">
      <c r="A43" s="179" t="s">
        <v>760</v>
      </c>
      <c r="B43" s="19" t="s">
        <v>12</v>
      </c>
      <c r="C43" s="50" t="s">
        <v>616</v>
      </c>
      <c r="D43" s="61">
        <v>16.23</v>
      </c>
      <c r="E43" s="61">
        <v>16.23</v>
      </c>
      <c r="F43" s="61">
        <v>16.23</v>
      </c>
      <c r="G43" s="46">
        <f t="shared" si="10"/>
        <v>0</v>
      </c>
      <c r="H43" s="46">
        <f t="shared" si="11"/>
        <v>0</v>
      </c>
      <c r="I43" s="46">
        <f t="shared" si="13"/>
        <v>100</v>
      </c>
    </row>
    <row r="44" spans="1:9" ht="24.75" customHeight="1" x14ac:dyDescent="0.25">
      <c r="A44" s="179" t="s">
        <v>84</v>
      </c>
      <c r="B44" s="19" t="s">
        <v>12</v>
      </c>
      <c r="C44" s="50" t="s">
        <v>617</v>
      </c>
      <c r="D44" s="61">
        <v>288.82</v>
      </c>
      <c r="E44" s="61">
        <v>288.82</v>
      </c>
      <c r="F44" s="61">
        <v>288.82</v>
      </c>
      <c r="G44" s="46">
        <f t="shared" si="10"/>
        <v>0</v>
      </c>
      <c r="H44" s="46">
        <f t="shared" si="11"/>
        <v>0</v>
      </c>
      <c r="I44" s="46">
        <f t="shared" si="13"/>
        <v>100</v>
      </c>
    </row>
    <row r="45" spans="1:9" ht="45.75" customHeight="1" x14ac:dyDescent="0.25">
      <c r="A45" s="179" t="s">
        <v>608</v>
      </c>
      <c r="B45" s="19" t="s">
        <v>12</v>
      </c>
      <c r="C45" s="50" t="s">
        <v>618</v>
      </c>
      <c r="D45" s="61">
        <v>815.17</v>
      </c>
      <c r="E45" s="61">
        <v>794.09</v>
      </c>
      <c r="F45" s="61">
        <v>794.09</v>
      </c>
      <c r="G45" s="46">
        <f t="shared" si="10"/>
        <v>0</v>
      </c>
      <c r="H45" s="46">
        <f t="shared" si="11"/>
        <v>21.079999999999927</v>
      </c>
      <c r="I45" s="46">
        <f t="shared" si="13"/>
        <v>97.414036335979006</v>
      </c>
    </row>
    <row r="46" spans="1:9" ht="25.5" customHeight="1" x14ac:dyDescent="0.25">
      <c r="A46" s="179" t="s">
        <v>70</v>
      </c>
      <c r="B46" s="19" t="s">
        <v>12</v>
      </c>
      <c r="C46" s="50" t="s">
        <v>619</v>
      </c>
      <c r="D46" s="61">
        <v>2003.86</v>
      </c>
      <c r="E46" s="61">
        <v>2003.86</v>
      </c>
      <c r="F46" s="61">
        <v>2003.86</v>
      </c>
      <c r="G46" s="46">
        <f t="shared" si="10"/>
        <v>0</v>
      </c>
      <c r="H46" s="46">
        <f t="shared" si="11"/>
        <v>0</v>
      </c>
      <c r="I46" s="46">
        <f t="shared" si="13"/>
        <v>100</v>
      </c>
    </row>
    <row r="47" spans="1:9" ht="63" customHeight="1" x14ac:dyDescent="0.25">
      <c r="A47" s="179" t="s">
        <v>760</v>
      </c>
      <c r="B47" s="19" t="s">
        <v>12</v>
      </c>
      <c r="C47" s="50" t="s">
        <v>620</v>
      </c>
      <c r="D47" s="61">
        <v>95.75</v>
      </c>
      <c r="E47" s="61">
        <v>95.75</v>
      </c>
      <c r="F47" s="61">
        <v>95.75</v>
      </c>
      <c r="G47" s="46">
        <f t="shared" si="10"/>
        <v>0</v>
      </c>
      <c r="H47" s="46">
        <f t="shared" si="11"/>
        <v>0</v>
      </c>
      <c r="I47" s="46">
        <f t="shared" si="13"/>
        <v>100</v>
      </c>
    </row>
    <row r="48" spans="1:9" ht="26.25" customHeight="1" x14ac:dyDescent="0.25">
      <c r="A48" s="179" t="s">
        <v>84</v>
      </c>
      <c r="B48" s="19" t="s">
        <v>12</v>
      </c>
      <c r="C48" s="50" t="s">
        <v>621</v>
      </c>
      <c r="D48" s="61">
        <v>215.48</v>
      </c>
      <c r="E48" s="61">
        <v>215.48</v>
      </c>
      <c r="F48" s="61">
        <v>215.48</v>
      </c>
      <c r="G48" s="46">
        <f t="shared" si="10"/>
        <v>0</v>
      </c>
      <c r="H48" s="46">
        <f t="shared" si="11"/>
        <v>0</v>
      </c>
      <c r="I48" s="46">
        <f t="shared" si="13"/>
        <v>100</v>
      </c>
    </row>
    <row r="49" spans="1:9" ht="26.25" customHeight="1" x14ac:dyDescent="0.25">
      <c r="A49" s="179" t="s">
        <v>609</v>
      </c>
      <c r="B49" s="19" t="s">
        <v>12</v>
      </c>
      <c r="C49" s="50" t="s">
        <v>622</v>
      </c>
      <c r="D49" s="61">
        <v>234.12</v>
      </c>
      <c r="E49" s="61">
        <v>234.12</v>
      </c>
      <c r="F49" s="61">
        <v>234.12</v>
      </c>
      <c r="G49" s="46">
        <f t="shared" si="10"/>
        <v>0</v>
      </c>
      <c r="H49" s="46">
        <f t="shared" si="11"/>
        <v>0</v>
      </c>
      <c r="I49" s="46">
        <f t="shared" si="13"/>
        <v>100</v>
      </c>
    </row>
    <row r="50" spans="1:9" ht="26.25" customHeight="1" x14ac:dyDescent="0.25">
      <c r="A50" s="179" t="s">
        <v>70</v>
      </c>
      <c r="B50" s="19" t="s">
        <v>12</v>
      </c>
      <c r="C50" s="50" t="s">
        <v>623</v>
      </c>
      <c r="D50" s="61">
        <v>236.9</v>
      </c>
      <c r="E50" s="61">
        <v>220.04</v>
      </c>
      <c r="F50" s="61">
        <v>220.04</v>
      </c>
      <c r="G50" s="46">
        <f t="shared" si="10"/>
        <v>0</v>
      </c>
      <c r="H50" s="46">
        <f t="shared" si="11"/>
        <v>16.860000000000014</v>
      </c>
      <c r="I50" s="46">
        <f t="shared" si="13"/>
        <v>92.883073026593493</v>
      </c>
    </row>
    <row r="51" spans="1:9" ht="31.5" customHeight="1" x14ac:dyDescent="0.25">
      <c r="A51" s="179" t="s">
        <v>76</v>
      </c>
      <c r="B51" s="19" t="s">
        <v>12</v>
      </c>
      <c r="C51" s="50" t="s">
        <v>624</v>
      </c>
      <c r="D51" s="61">
        <v>21.54</v>
      </c>
      <c r="E51" s="61">
        <v>21.54</v>
      </c>
      <c r="F51" s="61">
        <v>21.54</v>
      </c>
      <c r="G51" s="46">
        <f t="shared" si="10"/>
        <v>0</v>
      </c>
      <c r="H51" s="46">
        <f t="shared" si="11"/>
        <v>0</v>
      </c>
      <c r="I51" s="46">
        <f t="shared" si="13"/>
        <v>100</v>
      </c>
    </row>
    <row r="52" spans="1:9" ht="31.5" customHeight="1" x14ac:dyDescent="0.25">
      <c r="A52" s="179" t="s">
        <v>80</v>
      </c>
      <c r="B52" s="19" t="s">
        <v>12</v>
      </c>
      <c r="C52" s="50" t="s">
        <v>625</v>
      </c>
      <c r="D52" s="61">
        <v>122.21</v>
      </c>
      <c r="E52" s="61">
        <v>122.21</v>
      </c>
      <c r="F52" s="61">
        <v>122.21</v>
      </c>
      <c r="G52" s="46">
        <f t="shared" si="10"/>
        <v>0</v>
      </c>
      <c r="H52" s="46">
        <f t="shared" si="11"/>
        <v>0</v>
      </c>
      <c r="I52" s="46">
        <f t="shared" si="13"/>
        <v>100</v>
      </c>
    </row>
    <row r="53" spans="1:9" ht="31.5" customHeight="1" x14ac:dyDescent="0.25">
      <c r="A53" s="179" t="s">
        <v>82</v>
      </c>
      <c r="B53" s="19" t="s">
        <v>12</v>
      </c>
      <c r="C53" s="50" t="s">
        <v>626</v>
      </c>
      <c r="D53" s="61">
        <v>97.6</v>
      </c>
      <c r="E53" s="61">
        <v>97.6</v>
      </c>
      <c r="F53" s="61">
        <v>97.6</v>
      </c>
      <c r="G53" s="46">
        <f t="shared" si="10"/>
        <v>0</v>
      </c>
      <c r="H53" s="46">
        <f t="shared" si="11"/>
        <v>0</v>
      </c>
      <c r="I53" s="46">
        <f t="shared" si="13"/>
        <v>100</v>
      </c>
    </row>
    <row r="54" spans="1:9" ht="31.5" customHeight="1" x14ac:dyDescent="0.25">
      <c r="A54" s="179" t="s">
        <v>84</v>
      </c>
      <c r="B54" s="19" t="s">
        <v>12</v>
      </c>
      <c r="C54" s="50" t="s">
        <v>627</v>
      </c>
      <c r="D54" s="61">
        <v>523.42999999999995</v>
      </c>
      <c r="E54" s="61">
        <v>523.42999999999995</v>
      </c>
      <c r="F54" s="61">
        <v>523.42999999999995</v>
      </c>
      <c r="G54" s="46">
        <f t="shared" si="10"/>
        <v>0</v>
      </c>
      <c r="H54" s="46">
        <f t="shared" si="11"/>
        <v>0</v>
      </c>
      <c r="I54" s="46">
        <f t="shared" si="13"/>
        <v>100</v>
      </c>
    </row>
    <row r="55" spans="1:9" ht="66.75" customHeight="1" x14ac:dyDescent="0.25">
      <c r="A55" s="179" t="s">
        <v>610</v>
      </c>
      <c r="B55" s="19" t="s">
        <v>12</v>
      </c>
      <c r="C55" s="50" t="s">
        <v>628</v>
      </c>
      <c r="D55" s="61">
        <v>505.33</v>
      </c>
      <c r="E55" s="61">
        <v>505.33</v>
      </c>
      <c r="F55" s="61">
        <v>505.33</v>
      </c>
      <c r="G55" s="46">
        <f t="shared" si="10"/>
        <v>0</v>
      </c>
      <c r="H55" s="46">
        <f t="shared" si="11"/>
        <v>0</v>
      </c>
      <c r="I55" s="46">
        <f t="shared" si="13"/>
        <v>100</v>
      </c>
    </row>
    <row r="56" spans="1:9" ht="55.5" customHeight="1" x14ac:dyDescent="0.25">
      <c r="A56" s="179" t="s">
        <v>611</v>
      </c>
      <c r="B56" s="19" t="s">
        <v>12</v>
      </c>
      <c r="C56" s="50" t="s">
        <v>629</v>
      </c>
      <c r="D56" s="61">
        <v>604.83000000000004</v>
      </c>
      <c r="E56" s="61">
        <v>604.83000000000004</v>
      </c>
      <c r="F56" s="61">
        <v>604.83000000000004</v>
      </c>
      <c r="G56" s="46">
        <f t="shared" si="10"/>
        <v>0</v>
      </c>
      <c r="H56" s="46">
        <f t="shared" si="11"/>
        <v>0</v>
      </c>
      <c r="I56" s="46">
        <f t="shared" si="13"/>
        <v>100</v>
      </c>
    </row>
    <row r="57" spans="1:9" ht="31.5" customHeight="1" x14ac:dyDescent="0.25">
      <c r="A57" s="179" t="s">
        <v>612</v>
      </c>
      <c r="B57" s="19" t="s">
        <v>12</v>
      </c>
      <c r="C57" s="50" t="s">
        <v>630</v>
      </c>
      <c r="D57" s="61">
        <v>520.64</v>
      </c>
      <c r="E57" s="61">
        <v>520.64</v>
      </c>
      <c r="F57" s="61">
        <v>520.64</v>
      </c>
      <c r="G57" s="46">
        <f t="shared" si="10"/>
        <v>0</v>
      </c>
      <c r="H57" s="46">
        <f t="shared" si="11"/>
        <v>0</v>
      </c>
      <c r="I57" s="46">
        <f t="shared" si="13"/>
        <v>100</v>
      </c>
    </row>
    <row r="58" spans="1:9" ht="31.5" customHeight="1" x14ac:dyDescent="0.25">
      <c r="A58" s="179" t="s">
        <v>70</v>
      </c>
      <c r="B58" s="19" t="s">
        <v>12</v>
      </c>
      <c r="C58" s="50" t="s">
        <v>631</v>
      </c>
      <c r="D58" s="156">
        <v>610.99</v>
      </c>
      <c r="E58" s="61">
        <v>610.99</v>
      </c>
      <c r="F58" s="61">
        <v>610.99</v>
      </c>
      <c r="G58" s="46">
        <f t="shared" si="10"/>
        <v>0</v>
      </c>
      <c r="H58" s="46">
        <f t="shared" si="11"/>
        <v>0</v>
      </c>
      <c r="I58" s="46">
        <f t="shared" si="13"/>
        <v>100</v>
      </c>
    </row>
    <row r="59" spans="1:9" ht="31.5" customHeight="1" x14ac:dyDescent="0.25">
      <c r="A59" s="179" t="s">
        <v>76</v>
      </c>
      <c r="B59" s="19" t="s">
        <v>12</v>
      </c>
      <c r="C59" s="50" t="s">
        <v>632</v>
      </c>
      <c r="D59" s="61">
        <v>355.85</v>
      </c>
      <c r="E59" s="61">
        <v>355.85</v>
      </c>
      <c r="F59" s="61">
        <v>355.85</v>
      </c>
      <c r="G59" s="46">
        <f t="shared" si="10"/>
        <v>0</v>
      </c>
      <c r="H59" s="46">
        <f t="shared" si="11"/>
        <v>0</v>
      </c>
      <c r="I59" s="46">
        <f t="shared" si="13"/>
        <v>100</v>
      </c>
    </row>
    <row r="60" spans="1:9" ht="31.5" customHeight="1" x14ac:dyDescent="0.25">
      <c r="A60" s="179" t="s">
        <v>80</v>
      </c>
      <c r="B60" s="19" t="s">
        <v>12</v>
      </c>
      <c r="C60" s="50" t="s">
        <v>761</v>
      </c>
      <c r="D60" s="61">
        <v>100</v>
      </c>
      <c r="E60" s="61">
        <v>98.94</v>
      </c>
      <c r="F60" s="61">
        <v>98.94</v>
      </c>
      <c r="G60" s="46">
        <f t="shared" si="10"/>
        <v>0</v>
      </c>
      <c r="H60" s="46">
        <f t="shared" si="11"/>
        <v>1.0600000000000023</v>
      </c>
      <c r="I60" s="46">
        <f t="shared" si="13"/>
        <v>98.94</v>
      </c>
    </row>
    <row r="61" spans="1:9" ht="33.75" customHeight="1" x14ac:dyDescent="0.25">
      <c r="A61" s="179" t="s">
        <v>82</v>
      </c>
      <c r="B61" s="19" t="s">
        <v>12</v>
      </c>
      <c r="C61" s="50" t="s">
        <v>633</v>
      </c>
      <c r="D61" s="61">
        <v>160.86000000000001</v>
      </c>
      <c r="E61" s="61">
        <v>160.86000000000001</v>
      </c>
      <c r="F61" s="61">
        <v>160.86000000000001</v>
      </c>
      <c r="G61" s="46">
        <f t="shared" si="10"/>
        <v>0</v>
      </c>
      <c r="H61" s="46">
        <f t="shared" si="11"/>
        <v>0</v>
      </c>
      <c r="I61" s="46">
        <f t="shared" si="13"/>
        <v>100</v>
      </c>
    </row>
    <row r="62" spans="1:9" ht="33.75" customHeight="1" x14ac:dyDescent="0.25">
      <c r="A62" s="179" t="s">
        <v>84</v>
      </c>
      <c r="B62" s="19" t="s">
        <v>12</v>
      </c>
      <c r="C62" s="50" t="s">
        <v>634</v>
      </c>
      <c r="D62" s="61">
        <v>66.900000000000006</v>
      </c>
      <c r="E62" s="61">
        <v>66.900000000000006</v>
      </c>
      <c r="F62" s="61">
        <v>66.900000000000006</v>
      </c>
      <c r="G62" s="46">
        <f t="shared" ref="G62" si="14">E62-F62</f>
        <v>0</v>
      </c>
      <c r="H62" s="46">
        <f t="shared" ref="H62" si="15">D62-F62</f>
        <v>0</v>
      </c>
      <c r="I62" s="46">
        <f t="shared" ref="I62" si="16">F62/D62*100</f>
        <v>100</v>
      </c>
    </row>
    <row r="63" spans="1:9" ht="29.25" customHeight="1" x14ac:dyDescent="0.25">
      <c r="A63" s="179" t="s">
        <v>613</v>
      </c>
      <c r="B63" s="19" t="s">
        <v>12</v>
      </c>
      <c r="C63" s="50" t="s">
        <v>635</v>
      </c>
      <c r="D63" s="61">
        <v>209.94</v>
      </c>
      <c r="E63" s="61">
        <v>209.94</v>
      </c>
      <c r="F63" s="61">
        <v>209.94</v>
      </c>
      <c r="G63" s="46">
        <f t="shared" si="10"/>
        <v>0</v>
      </c>
      <c r="H63" s="46">
        <f t="shared" si="11"/>
        <v>0</v>
      </c>
      <c r="I63" s="46">
        <f t="shared" si="13"/>
        <v>100</v>
      </c>
    </row>
    <row r="64" spans="1:9" s="77" customFormat="1" ht="51.75" customHeight="1" x14ac:dyDescent="0.25">
      <c r="A64" s="178" t="s">
        <v>13</v>
      </c>
      <c r="B64" s="20"/>
      <c r="C64" s="14" t="s">
        <v>106</v>
      </c>
      <c r="D64" s="45">
        <f>SUM(D65:D112)</f>
        <v>708542.76425000012</v>
      </c>
      <c r="E64" s="45">
        <f>SUM(E65:E112)</f>
        <v>684629.4700000002</v>
      </c>
      <c r="F64" s="45">
        <f>SUM(F65:F112)</f>
        <v>684629.4700000002</v>
      </c>
      <c r="G64" s="45">
        <f t="shared" si="10"/>
        <v>0</v>
      </c>
      <c r="H64" s="45">
        <f t="shared" si="11"/>
        <v>23913.294249999919</v>
      </c>
      <c r="I64" s="45">
        <f t="shared" si="13"/>
        <v>96.625003393364352</v>
      </c>
    </row>
    <row r="65" spans="1:11" s="76" customFormat="1" ht="133.5" customHeight="1" x14ac:dyDescent="0.25">
      <c r="A65" s="179" t="s">
        <v>762</v>
      </c>
      <c r="B65" s="67">
        <v>444</v>
      </c>
      <c r="C65" s="50" t="s">
        <v>772</v>
      </c>
      <c r="D65" s="61">
        <v>308.19</v>
      </c>
      <c r="E65" s="61">
        <v>260.61</v>
      </c>
      <c r="F65" s="61">
        <v>260.61</v>
      </c>
      <c r="G65" s="59">
        <f t="shared" si="10"/>
        <v>0</v>
      </c>
      <c r="H65" s="59">
        <f t="shared" si="11"/>
        <v>47.579999999999984</v>
      </c>
      <c r="I65" s="59">
        <f t="shared" si="13"/>
        <v>84.56147181933224</v>
      </c>
      <c r="J65" s="78"/>
      <c r="K65" s="78"/>
    </row>
    <row r="66" spans="1:11" s="76" customFormat="1" ht="126.75" customHeight="1" x14ac:dyDescent="0.25">
      <c r="A66" s="179" t="s">
        <v>762</v>
      </c>
      <c r="B66" s="67">
        <v>444</v>
      </c>
      <c r="C66" s="50" t="s">
        <v>772</v>
      </c>
      <c r="D66" s="61">
        <v>298.91000000000003</v>
      </c>
      <c r="E66" s="61">
        <v>160.09</v>
      </c>
      <c r="F66" s="61">
        <v>160.09</v>
      </c>
      <c r="G66" s="59">
        <f t="shared" ref="G66" si="17">E66-F66</f>
        <v>0</v>
      </c>
      <c r="H66" s="59">
        <f t="shared" ref="H66" si="18">D66-F66</f>
        <v>138.82000000000002</v>
      </c>
      <c r="I66" s="59">
        <f t="shared" ref="I66" si="19">F66/D66*100</f>
        <v>53.557927135258097</v>
      </c>
      <c r="J66" s="78"/>
      <c r="K66" s="78"/>
    </row>
    <row r="67" spans="1:11" s="78" customFormat="1" ht="142.5" customHeight="1" x14ac:dyDescent="0.25">
      <c r="A67" s="179" t="s">
        <v>763</v>
      </c>
      <c r="B67" s="53" t="s">
        <v>12</v>
      </c>
      <c r="C67" s="50" t="s">
        <v>432</v>
      </c>
      <c r="D67" s="61">
        <v>15738.7</v>
      </c>
      <c r="E67" s="61">
        <v>15243.34</v>
      </c>
      <c r="F67" s="61">
        <v>15243.34</v>
      </c>
      <c r="G67" s="59">
        <f t="shared" si="10"/>
        <v>0</v>
      </c>
      <c r="H67" s="59">
        <f t="shared" si="11"/>
        <v>495.36000000000058</v>
      </c>
      <c r="I67" s="59">
        <f t="shared" si="13"/>
        <v>96.852599007541912</v>
      </c>
    </row>
    <row r="68" spans="1:11" s="78" customFormat="1" ht="261" customHeight="1" x14ac:dyDescent="0.25">
      <c r="A68" s="179" t="s">
        <v>636</v>
      </c>
      <c r="B68" s="53" t="s">
        <v>12</v>
      </c>
      <c r="C68" s="50" t="s">
        <v>105</v>
      </c>
      <c r="D68" s="61">
        <v>46409.31</v>
      </c>
      <c r="E68" s="61">
        <v>45179.18</v>
      </c>
      <c r="F68" s="61">
        <v>45179.18</v>
      </c>
      <c r="G68" s="59">
        <f t="shared" si="10"/>
        <v>0</v>
      </c>
      <c r="H68" s="59">
        <f t="shared" si="11"/>
        <v>1230.1299999999974</v>
      </c>
      <c r="I68" s="59">
        <f t="shared" si="13"/>
        <v>97.349389594458529</v>
      </c>
    </row>
    <row r="69" spans="1:11" s="78" customFormat="1" ht="260.25" customHeight="1" x14ac:dyDescent="0.25">
      <c r="A69" s="179" t="s">
        <v>636</v>
      </c>
      <c r="B69" s="53" t="s">
        <v>12</v>
      </c>
      <c r="C69" s="50" t="s">
        <v>105</v>
      </c>
      <c r="D69" s="61">
        <v>2477.92</v>
      </c>
      <c r="E69" s="61">
        <v>2366.36</v>
      </c>
      <c r="F69" s="61">
        <v>2366.36</v>
      </c>
      <c r="G69" s="59">
        <f t="shared" ref="G69" si="20">E69-F69</f>
        <v>0</v>
      </c>
      <c r="H69" s="59">
        <f t="shared" ref="H69" si="21">D69-F69</f>
        <v>111.55999999999995</v>
      </c>
      <c r="I69" s="59">
        <f t="shared" ref="I69" si="22">F69/D69*100</f>
        <v>95.497836895460708</v>
      </c>
    </row>
    <row r="70" spans="1:11" s="78" customFormat="1" ht="255.75" customHeight="1" x14ac:dyDescent="0.25">
      <c r="A70" s="179" t="s">
        <v>373</v>
      </c>
      <c r="B70" s="53" t="s">
        <v>12</v>
      </c>
      <c r="C70" s="50" t="s">
        <v>104</v>
      </c>
      <c r="D70" s="61">
        <v>37504.65</v>
      </c>
      <c r="E70" s="61">
        <v>35690.71</v>
      </c>
      <c r="F70" s="61">
        <v>35690.71</v>
      </c>
      <c r="G70" s="59">
        <f t="shared" si="10"/>
        <v>0</v>
      </c>
      <c r="H70" s="59">
        <f t="shared" si="11"/>
        <v>1813.9400000000023</v>
      </c>
      <c r="I70" s="59">
        <f t="shared" si="13"/>
        <v>95.163426401792833</v>
      </c>
    </row>
    <row r="71" spans="1:11" s="78" customFormat="1" ht="255.75" customHeight="1" x14ac:dyDescent="0.25">
      <c r="A71" s="179" t="s">
        <v>373</v>
      </c>
      <c r="B71" s="53" t="s">
        <v>12</v>
      </c>
      <c r="C71" s="50" t="s">
        <v>104</v>
      </c>
      <c r="D71" s="61">
        <v>3660.75</v>
      </c>
      <c r="E71" s="61">
        <v>3120.58</v>
      </c>
      <c r="F71" s="61">
        <v>3120.58</v>
      </c>
      <c r="G71" s="59">
        <f t="shared" ref="G71:G72" si="23">E71-F71</f>
        <v>0</v>
      </c>
      <c r="H71" s="59">
        <f t="shared" ref="H71:H72" si="24">D71-F71</f>
        <v>540.17000000000007</v>
      </c>
      <c r="I71" s="59">
        <f t="shared" ref="I71:I72" si="25">F71/D71*100</f>
        <v>85.244280543604461</v>
      </c>
    </row>
    <row r="72" spans="1:11" s="78" customFormat="1" ht="110.25" customHeight="1" x14ac:dyDescent="0.25">
      <c r="A72" s="179" t="s">
        <v>1021</v>
      </c>
      <c r="B72" s="53" t="s">
        <v>12</v>
      </c>
      <c r="C72" s="50" t="s">
        <v>1022</v>
      </c>
      <c r="D72" s="61">
        <v>431.2</v>
      </c>
      <c r="E72" s="61">
        <v>431.2</v>
      </c>
      <c r="F72" s="61">
        <v>431.2</v>
      </c>
      <c r="G72" s="59">
        <f t="shared" si="23"/>
        <v>0</v>
      </c>
      <c r="H72" s="59">
        <f t="shared" si="24"/>
        <v>0</v>
      </c>
      <c r="I72" s="59">
        <f t="shared" si="25"/>
        <v>100</v>
      </c>
    </row>
    <row r="73" spans="1:11" s="78" customFormat="1" ht="177.75" customHeight="1" x14ac:dyDescent="0.25">
      <c r="A73" s="179" t="s">
        <v>490</v>
      </c>
      <c r="B73" s="53" t="s">
        <v>12</v>
      </c>
      <c r="C73" s="50" t="s">
        <v>103</v>
      </c>
      <c r="D73" s="61">
        <v>98.7</v>
      </c>
      <c r="E73" s="61">
        <v>82.08</v>
      </c>
      <c r="F73" s="61">
        <v>82.08</v>
      </c>
      <c r="G73" s="59">
        <f t="shared" si="10"/>
        <v>0</v>
      </c>
      <c r="H73" s="59">
        <f t="shared" si="11"/>
        <v>16.620000000000005</v>
      </c>
      <c r="I73" s="59">
        <f t="shared" si="13"/>
        <v>83.161094224924</v>
      </c>
    </row>
    <row r="74" spans="1:11" s="78" customFormat="1" ht="131.25" customHeight="1" x14ac:dyDescent="0.25">
      <c r="A74" s="179" t="s">
        <v>491</v>
      </c>
      <c r="B74" s="53" t="s">
        <v>12</v>
      </c>
      <c r="C74" s="50" t="s">
        <v>102</v>
      </c>
      <c r="D74" s="61">
        <v>1219.8</v>
      </c>
      <c r="E74" s="61">
        <v>570.69000000000005</v>
      </c>
      <c r="F74" s="61">
        <v>570.69000000000005</v>
      </c>
      <c r="G74" s="59">
        <f t="shared" si="10"/>
        <v>0</v>
      </c>
      <c r="H74" s="59">
        <f t="shared" si="11"/>
        <v>649.1099999999999</v>
      </c>
      <c r="I74" s="59">
        <f t="shared" si="13"/>
        <v>46.785538612887365</v>
      </c>
    </row>
    <row r="75" spans="1:11" s="78" customFormat="1" ht="115.5" customHeight="1" x14ac:dyDescent="0.25">
      <c r="A75" s="179" t="s">
        <v>764</v>
      </c>
      <c r="B75" s="53" t="s">
        <v>12</v>
      </c>
      <c r="C75" s="50" t="s">
        <v>433</v>
      </c>
      <c r="D75" s="61">
        <v>200</v>
      </c>
      <c r="E75" s="61">
        <v>178.19994</v>
      </c>
      <c r="F75" s="61">
        <v>178.19994</v>
      </c>
      <c r="G75" s="59">
        <f t="shared" si="10"/>
        <v>0</v>
      </c>
      <c r="H75" s="59">
        <f t="shared" si="11"/>
        <v>21.800060000000002</v>
      </c>
      <c r="I75" s="59">
        <f t="shared" si="13"/>
        <v>89.099969999999999</v>
      </c>
    </row>
    <row r="76" spans="1:11" s="78" customFormat="1" ht="271.5" customHeight="1" x14ac:dyDescent="0.25">
      <c r="A76" s="179" t="s">
        <v>492</v>
      </c>
      <c r="B76" s="53" t="s">
        <v>12</v>
      </c>
      <c r="C76" s="50" t="s">
        <v>101</v>
      </c>
      <c r="D76" s="61">
        <v>158964.46</v>
      </c>
      <c r="E76" s="61">
        <v>158628.31</v>
      </c>
      <c r="F76" s="61">
        <v>158628.31</v>
      </c>
      <c r="G76" s="59">
        <f t="shared" si="10"/>
        <v>0</v>
      </c>
      <c r="H76" s="59">
        <f t="shared" si="11"/>
        <v>336.14999999999418</v>
      </c>
      <c r="I76" s="59">
        <f t="shared" si="13"/>
        <v>99.788537639167913</v>
      </c>
    </row>
    <row r="77" spans="1:11" s="78" customFormat="1" ht="271.5" customHeight="1" x14ac:dyDescent="0.25">
      <c r="A77" s="179" t="s">
        <v>492</v>
      </c>
      <c r="B77" s="53" t="s">
        <v>12</v>
      </c>
      <c r="C77" s="50" t="s">
        <v>101</v>
      </c>
      <c r="D77" s="61">
        <v>7027.5</v>
      </c>
      <c r="E77" s="61">
        <v>7027.5</v>
      </c>
      <c r="F77" s="61">
        <v>7027.5</v>
      </c>
      <c r="G77" s="59">
        <f t="shared" ref="G77" si="26">E77-F77</f>
        <v>0</v>
      </c>
      <c r="H77" s="59">
        <f t="shared" ref="H77" si="27">D77-F77</f>
        <v>0</v>
      </c>
      <c r="I77" s="59">
        <f t="shared" ref="I77" si="28">F77/D77*100</f>
        <v>100</v>
      </c>
    </row>
    <row r="78" spans="1:11" s="78" customFormat="1" ht="241.5" customHeight="1" x14ac:dyDescent="0.25">
      <c r="A78" s="179" t="s">
        <v>492</v>
      </c>
      <c r="B78" s="53" t="s">
        <v>12</v>
      </c>
      <c r="C78" s="50" t="s">
        <v>101</v>
      </c>
      <c r="D78" s="61">
        <v>1804.72</v>
      </c>
      <c r="E78" s="61">
        <v>1776.74</v>
      </c>
      <c r="F78" s="61">
        <v>1776.74</v>
      </c>
      <c r="G78" s="59">
        <f t="shared" ref="G78" si="29">E78-F78</f>
        <v>0</v>
      </c>
      <c r="H78" s="59">
        <f t="shared" ref="H78" si="30">D78-F78</f>
        <v>27.980000000000018</v>
      </c>
      <c r="I78" s="59">
        <f t="shared" ref="I78" si="31">F78/D78*100</f>
        <v>98.44962099383838</v>
      </c>
    </row>
    <row r="79" spans="1:11" s="78" customFormat="1" ht="247.5" customHeight="1" x14ac:dyDescent="0.25">
      <c r="A79" s="179" t="s">
        <v>493</v>
      </c>
      <c r="B79" s="53" t="s">
        <v>12</v>
      </c>
      <c r="C79" s="50" t="s">
        <v>346</v>
      </c>
      <c r="D79" s="61">
        <v>73125.679999999993</v>
      </c>
      <c r="E79" s="61">
        <v>72955.820000000007</v>
      </c>
      <c r="F79" s="61">
        <v>72955.820000000007</v>
      </c>
      <c r="G79" s="59">
        <f t="shared" si="10"/>
        <v>0</v>
      </c>
      <c r="H79" s="59">
        <f t="shared" si="11"/>
        <v>169.85999999998603</v>
      </c>
      <c r="I79" s="59">
        <f t="shared" si="13"/>
        <v>99.767714980564975</v>
      </c>
    </row>
    <row r="80" spans="1:11" s="78" customFormat="1" ht="226.5" customHeight="1" x14ac:dyDescent="0.25">
      <c r="A80" s="179" t="s">
        <v>493</v>
      </c>
      <c r="B80" s="53" t="s">
        <v>12</v>
      </c>
      <c r="C80" s="50" t="s">
        <v>346</v>
      </c>
      <c r="D80" s="61">
        <v>1461.29</v>
      </c>
      <c r="E80" s="61">
        <v>1431.47</v>
      </c>
      <c r="F80" s="61">
        <v>1431.47</v>
      </c>
      <c r="G80" s="59">
        <f t="shared" ref="G80" si="32">E80-F80</f>
        <v>0</v>
      </c>
      <c r="H80" s="59">
        <f t="shared" ref="H80" si="33">D80-F80</f>
        <v>29.819999999999936</v>
      </c>
      <c r="I80" s="59">
        <f t="shared" ref="I80" si="34">F80/D80*100</f>
        <v>97.959337297866952</v>
      </c>
    </row>
    <row r="81" spans="1:9" s="78" customFormat="1" ht="54.75" customHeight="1" x14ac:dyDescent="0.25">
      <c r="A81" s="179" t="s">
        <v>765</v>
      </c>
      <c r="B81" s="53" t="s">
        <v>12</v>
      </c>
      <c r="C81" s="50" t="s">
        <v>773</v>
      </c>
      <c r="D81" s="61">
        <v>120</v>
      </c>
      <c r="E81" s="61">
        <v>120</v>
      </c>
      <c r="F81" s="61">
        <v>120</v>
      </c>
      <c r="G81" s="59">
        <f t="shared" si="10"/>
        <v>0</v>
      </c>
      <c r="H81" s="59">
        <f t="shared" si="11"/>
        <v>0</v>
      </c>
      <c r="I81" s="59">
        <f t="shared" si="13"/>
        <v>100</v>
      </c>
    </row>
    <row r="82" spans="1:9" s="78" customFormat="1" ht="83.25" customHeight="1" x14ac:dyDescent="0.25">
      <c r="A82" s="179" t="s">
        <v>766</v>
      </c>
      <c r="B82" s="53" t="s">
        <v>12</v>
      </c>
      <c r="C82" s="50" t="s">
        <v>774</v>
      </c>
      <c r="D82" s="61">
        <v>3801.038</v>
      </c>
      <c r="E82" s="61">
        <v>3801.04</v>
      </c>
      <c r="F82" s="61">
        <v>3801.04</v>
      </c>
      <c r="G82" s="59">
        <f t="shared" si="10"/>
        <v>0</v>
      </c>
      <c r="H82" s="59">
        <f t="shared" si="11"/>
        <v>-1.9999999999527063E-3</v>
      </c>
      <c r="I82" s="59">
        <f t="shared" si="13"/>
        <v>100.00005261720615</v>
      </c>
    </row>
    <row r="83" spans="1:9" s="78" customFormat="1" ht="85.5" customHeight="1" x14ac:dyDescent="0.25">
      <c r="A83" s="179" t="s">
        <v>767</v>
      </c>
      <c r="B83" s="53" t="s">
        <v>12</v>
      </c>
      <c r="C83" s="50" t="s">
        <v>775</v>
      </c>
      <c r="D83" s="61">
        <v>4036.17</v>
      </c>
      <c r="E83" s="61">
        <v>4036.17</v>
      </c>
      <c r="F83" s="61">
        <v>4036.17</v>
      </c>
      <c r="G83" s="59">
        <f t="shared" si="10"/>
        <v>0</v>
      </c>
      <c r="H83" s="59">
        <f t="shared" si="11"/>
        <v>0</v>
      </c>
      <c r="I83" s="59">
        <f t="shared" si="13"/>
        <v>100</v>
      </c>
    </row>
    <row r="84" spans="1:9" s="78" customFormat="1" ht="85.5" customHeight="1" x14ac:dyDescent="0.25">
      <c r="A84" s="179" t="s">
        <v>767</v>
      </c>
      <c r="B84" s="53" t="s">
        <v>12</v>
      </c>
      <c r="C84" s="50" t="s">
        <v>775</v>
      </c>
      <c r="D84" s="61">
        <v>498.4</v>
      </c>
      <c r="E84" s="61">
        <v>498.4</v>
      </c>
      <c r="F84" s="61">
        <v>498.4</v>
      </c>
      <c r="G84" s="59">
        <f t="shared" ref="G84:G85" si="35">E84-F84</f>
        <v>0</v>
      </c>
      <c r="H84" s="59">
        <f t="shared" ref="H84:H85" si="36">D84-F84</f>
        <v>0</v>
      </c>
      <c r="I84" s="59">
        <f t="shared" ref="I84:I85" si="37">F84/D84*100</f>
        <v>100</v>
      </c>
    </row>
    <row r="85" spans="1:9" s="78" customFormat="1" ht="115.5" customHeight="1" x14ac:dyDescent="0.25">
      <c r="A85" s="179" t="s">
        <v>1019</v>
      </c>
      <c r="B85" s="53" t="s">
        <v>12</v>
      </c>
      <c r="C85" s="50" t="s">
        <v>1020</v>
      </c>
      <c r="D85" s="61">
        <v>76.09</v>
      </c>
      <c r="E85" s="61">
        <v>76.09</v>
      </c>
      <c r="F85" s="61">
        <v>76.09</v>
      </c>
      <c r="G85" s="59">
        <f t="shared" si="35"/>
        <v>0</v>
      </c>
      <c r="H85" s="59">
        <f t="shared" si="36"/>
        <v>0</v>
      </c>
      <c r="I85" s="59">
        <f t="shared" si="37"/>
        <v>100</v>
      </c>
    </row>
    <row r="86" spans="1:9" s="78" customFormat="1" ht="111.75" customHeight="1" x14ac:dyDescent="0.25">
      <c r="A86" s="179" t="s">
        <v>637</v>
      </c>
      <c r="B86" s="53" t="s">
        <v>12</v>
      </c>
      <c r="C86" s="50" t="s">
        <v>434</v>
      </c>
      <c r="D86" s="61">
        <v>22.22223</v>
      </c>
      <c r="E86" s="61">
        <v>19.800059999999998</v>
      </c>
      <c r="F86" s="61">
        <v>19.800059999999998</v>
      </c>
      <c r="G86" s="59">
        <f t="shared" si="10"/>
        <v>0</v>
      </c>
      <c r="H86" s="59">
        <f t="shared" si="11"/>
        <v>2.4221700000000013</v>
      </c>
      <c r="I86" s="59">
        <f t="shared" si="13"/>
        <v>89.100238814916409</v>
      </c>
    </row>
    <row r="87" spans="1:9" s="78" customFormat="1" ht="33" customHeight="1" x14ac:dyDescent="0.25">
      <c r="A87" s="179" t="s">
        <v>70</v>
      </c>
      <c r="B87" s="53" t="s">
        <v>12</v>
      </c>
      <c r="C87" s="50" t="s">
        <v>71</v>
      </c>
      <c r="D87" s="61">
        <v>39191.22</v>
      </c>
      <c r="E87" s="61">
        <v>38630.239999999998</v>
      </c>
      <c r="F87" s="61">
        <v>38630.239999999998</v>
      </c>
      <c r="G87" s="59">
        <f t="shared" si="10"/>
        <v>0</v>
      </c>
      <c r="H87" s="59">
        <f t="shared" si="11"/>
        <v>560.9800000000032</v>
      </c>
      <c r="I87" s="59">
        <f t="shared" si="13"/>
        <v>98.56860796882566</v>
      </c>
    </row>
    <row r="88" spans="1:9" s="78" customFormat="1" ht="33" customHeight="1" x14ac:dyDescent="0.25">
      <c r="A88" s="179" t="s">
        <v>70</v>
      </c>
      <c r="B88" s="53" t="s">
        <v>12</v>
      </c>
      <c r="C88" s="50" t="s">
        <v>71</v>
      </c>
      <c r="D88" s="61">
        <v>91475.45</v>
      </c>
      <c r="E88" s="61">
        <v>89210.75</v>
      </c>
      <c r="F88" s="61">
        <v>89210.75</v>
      </c>
      <c r="G88" s="59">
        <f t="shared" ref="G88" si="38">E88-F88</f>
        <v>0</v>
      </c>
      <c r="H88" s="59">
        <f t="shared" ref="H88" si="39">D88-F88</f>
        <v>2264.6999999999971</v>
      </c>
      <c r="I88" s="59">
        <f t="shared" ref="I88" si="40">F88/D88*100</f>
        <v>97.52425377519323</v>
      </c>
    </row>
    <row r="89" spans="1:9" s="78" customFormat="1" ht="33" customHeight="1" x14ac:dyDescent="0.25">
      <c r="A89" s="179" t="s">
        <v>70</v>
      </c>
      <c r="B89" s="53" t="s">
        <v>12</v>
      </c>
      <c r="C89" s="50" t="s">
        <v>71</v>
      </c>
      <c r="D89" s="61">
        <v>44382.89</v>
      </c>
      <c r="E89" s="61">
        <v>44382.89</v>
      </c>
      <c r="F89" s="61">
        <v>44382.89</v>
      </c>
      <c r="G89" s="59">
        <f t="shared" ref="G89" si="41">E89-F89</f>
        <v>0</v>
      </c>
      <c r="H89" s="59">
        <f t="shared" ref="H89" si="42">D89-F89</f>
        <v>0</v>
      </c>
      <c r="I89" s="59">
        <f t="shared" ref="I89" si="43">F89/D89*100</f>
        <v>100</v>
      </c>
    </row>
    <row r="90" spans="1:9" s="78" customFormat="1" ht="33" customHeight="1" x14ac:dyDescent="0.25">
      <c r="A90" s="179" t="s">
        <v>70</v>
      </c>
      <c r="B90" s="53" t="s">
        <v>12</v>
      </c>
      <c r="C90" s="50" t="s">
        <v>71</v>
      </c>
      <c r="D90" s="61">
        <v>212.43199999999999</v>
      </c>
      <c r="E90" s="61">
        <v>212.43</v>
      </c>
      <c r="F90" s="61">
        <v>212.43</v>
      </c>
      <c r="G90" s="59">
        <f t="shared" ref="G90" si="44">E90-F90</f>
        <v>0</v>
      </c>
      <c r="H90" s="59">
        <f t="shared" ref="H90" si="45">D90-F90</f>
        <v>1.999999999981128E-3</v>
      </c>
      <c r="I90" s="59">
        <f t="shared" ref="I90" si="46">F90/D90*100</f>
        <v>99.999058522256547</v>
      </c>
    </row>
    <row r="91" spans="1:9" s="78" customFormat="1" ht="33" customHeight="1" x14ac:dyDescent="0.25">
      <c r="A91" s="179" t="s">
        <v>70</v>
      </c>
      <c r="B91" s="53" t="s">
        <v>12</v>
      </c>
      <c r="C91" s="50" t="s">
        <v>71</v>
      </c>
      <c r="D91" s="194">
        <v>24621.919999999998</v>
      </c>
      <c r="E91" s="194">
        <v>23035.360000000001</v>
      </c>
      <c r="F91" s="194">
        <v>23035.360000000001</v>
      </c>
      <c r="G91" s="46">
        <f t="shared" ref="G91" si="47">E91-F91</f>
        <v>0</v>
      </c>
      <c r="H91" s="46">
        <f t="shared" ref="H91" si="48">D91-F91</f>
        <v>1586.5599999999977</v>
      </c>
      <c r="I91" s="46">
        <f t="shared" ref="I91" si="49">F91/D91*100</f>
        <v>93.556310799482745</v>
      </c>
    </row>
    <row r="92" spans="1:9" s="78" customFormat="1" ht="42" customHeight="1" x14ac:dyDescent="0.25">
      <c r="A92" s="179" t="s">
        <v>72</v>
      </c>
      <c r="B92" s="53" t="s">
        <v>12</v>
      </c>
      <c r="C92" s="50" t="s">
        <v>73</v>
      </c>
      <c r="D92" s="61">
        <v>657.64</v>
      </c>
      <c r="E92" s="61">
        <v>657.64</v>
      </c>
      <c r="F92" s="61">
        <v>657.64</v>
      </c>
      <c r="G92" s="59">
        <f t="shared" si="10"/>
        <v>0</v>
      </c>
      <c r="H92" s="59">
        <f t="shared" si="11"/>
        <v>0</v>
      </c>
      <c r="I92" s="59">
        <f t="shared" si="13"/>
        <v>100</v>
      </c>
    </row>
    <row r="93" spans="1:9" s="78" customFormat="1" ht="42" customHeight="1" x14ac:dyDescent="0.25">
      <c r="A93" s="179" t="s">
        <v>72</v>
      </c>
      <c r="B93" s="53" t="s">
        <v>12</v>
      </c>
      <c r="C93" s="50" t="s">
        <v>73</v>
      </c>
      <c r="D93" s="61">
        <v>1333.52</v>
      </c>
      <c r="E93" s="61">
        <v>1320.64</v>
      </c>
      <c r="F93" s="61">
        <v>1320.64</v>
      </c>
      <c r="G93" s="59">
        <f t="shared" ref="G93" si="50">E93-F93</f>
        <v>0</v>
      </c>
      <c r="H93" s="59">
        <f t="shared" ref="H93" si="51">D93-F93</f>
        <v>12.879999999999882</v>
      </c>
      <c r="I93" s="59">
        <f t="shared" ref="I93" si="52">F93/D93*100</f>
        <v>99.034135221069064</v>
      </c>
    </row>
    <row r="94" spans="1:9" s="78" customFormat="1" ht="42" customHeight="1" x14ac:dyDescent="0.25">
      <c r="A94" s="179" t="s">
        <v>72</v>
      </c>
      <c r="B94" s="53" t="s">
        <v>12</v>
      </c>
      <c r="C94" s="50" t="s">
        <v>73</v>
      </c>
      <c r="D94" s="61">
        <v>849.54</v>
      </c>
      <c r="E94" s="61">
        <v>755.33</v>
      </c>
      <c r="F94" s="61">
        <v>755.33</v>
      </c>
      <c r="G94" s="59">
        <f t="shared" ref="G94" si="53">E94-F94</f>
        <v>0</v>
      </c>
      <c r="H94" s="59">
        <f t="shared" ref="H94" si="54">D94-F94</f>
        <v>94.209999999999923</v>
      </c>
      <c r="I94" s="59">
        <f t="shared" ref="I94" si="55">F94/D94*100</f>
        <v>88.910469195093825</v>
      </c>
    </row>
    <row r="95" spans="1:9" s="78" customFormat="1" ht="67.5" customHeight="1" x14ac:dyDescent="0.25">
      <c r="A95" s="179" t="s">
        <v>760</v>
      </c>
      <c r="B95" s="53" t="s">
        <v>12</v>
      </c>
      <c r="C95" s="50" t="s">
        <v>495</v>
      </c>
      <c r="D95" s="61">
        <v>8733.32</v>
      </c>
      <c r="E95" s="61">
        <v>7619.64</v>
      </c>
      <c r="F95" s="61">
        <v>7619.64</v>
      </c>
      <c r="G95" s="59">
        <f t="shared" si="10"/>
        <v>0</v>
      </c>
      <c r="H95" s="59">
        <f t="shared" si="11"/>
        <v>1113.6799999999994</v>
      </c>
      <c r="I95" s="59">
        <f t="shared" si="13"/>
        <v>87.247919462472467</v>
      </c>
    </row>
    <row r="96" spans="1:9" s="78" customFormat="1" ht="61.5" customHeight="1" x14ac:dyDescent="0.25">
      <c r="A96" s="179" t="s">
        <v>768</v>
      </c>
      <c r="B96" s="53" t="s">
        <v>12</v>
      </c>
      <c r="C96" s="50" t="s">
        <v>496</v>
      </c>
      <c r="D96" s="61">
        <v>3742.7620200000001</v>
      </c>
      <c r="E96" s="61">
        <v>2774.54</v>
      </c>
      <c r="F96" s="61">
        <v>2774.54</v>
      </c>
      <c r="G96" s="59">
        <f t="shared" si="10"/>
        <v>0</v>
      </c>
      <c r="H96" s="59">
        <f t="shared" si="11"/>
        <v>968.22202000000016</v>
      </c>
      <c r="I96" s="59">
        <f t="shared" si="13"/>
        <v>74.130815295598197</v>
      </c>
    </row>
    <row r="97" spans="1:13" s="78" customFormat="1" ht="32.25" customHeight="1" x14ac:dyDescent="0.25">
      <c r="A97" s="179" t="s">
        <v>45</v>
      </c>
      <c r="B97" s="67">
        <v>444</v>
      </c>
      <c r="C97" s="50" t="s">
        <v>497</v>
      </c>
      <c r="D97" s="61">
        <v>3203.45</v>
      </c>
      <c r="E97" s="61">
        <v>3133.27</v>
      </c>
      <c r="F97" s="61">
        <v>3133.27</v>
      </c>
      <c r="G97" s="59">
        <f t="shared" si="10"/>
        <v>0</v>
      </c>
      <c r="H97" s="59">
        <f t="shared" si="11"/>
        <v>70.179999999999836</v>
      </c>
      <c r="I97" s="59">
        <f t="shared" si="13"/>
        <v>97.809236916449464</v>
      </c>
    </row>
    <row r="98" spans="1:13" s="78" customFormat="1" ht="42.75" customHeight="1" x14ac:dyDescent="0.25">
      <c r="A98" s="179" t="s">
        <v>494</v>
      </c>
      <c r="B98" s="65" t="s">
        <v>12</v>
      </c>
      <c r="C98" s="50" t="s">
        <v>498</v>
      </c>
      <c r="D98" s="61">
        <v>547</v>
      </c>
      <c r="E98" s="61">
        <v>475.8</v>
      </c>
      <c r="F98" s="61">
        <v>475.8</v>
      </c>
      <c r="G98" s="59">
        <f t="shared" si="10"/>
        <v>0</v>
      </c>
      <c r="H98" s="59">
        <f t="shared" si="11"/>
        <v>71.199999999999989</v>
      </c>
      <c r="I98" s="59">
        <f t="shared" si="13"/>
        <v>86.983546617915906</v>
      </c>
    </row>
    <row r="99" spans="1:13" s="78" customFormat="1" ht="27.75" customHeight="1" x14ac:dyDescent="0.25">
      <c r="A99" s="179" t="s">
        <v>74</v>
      </c>
      <c r="B99" s="66">
        <v>444</v>
      </c>
      <c r="C99" s="50" t="s">
        <v>75</v>
      </c>
      <c r="D99" s="61">
        <v>1451.71</v>
      </c>
      <c r="E99" s="61">
        <v>1107.31</v>
      </c>
      <c r="F99" s="61">
        <v>1107.31</v>
      </c>
      <c r="G99" s="59">
        <f t="shared" si="10"/>
        <v>0</v>
      </c>
      <c r="H99" s="59">
        <f t="shared" si="11"/>
        <v>344.40000000000009</v>
      </c>
      <c r="I99" s="59">
        <f t="shared" si="13"/>
        <v>76.276253521708881</v>
      </c>
    </row>
    <row r="100" spans="1:13" s="78" customFormat="1" ht="31.5" customHeight="1" x14ac:dyDescent="0.25">
      <c r="A100" s="179" t="s">
        <v>76</v>
      </c>
      <c r="B100" s="66">
        <v>444</v>
      </c>
      <c r="C100" s="50" t="s">
        <v>77</v>
      </c>
      <c r="D100" s="61">
        <v>1406.91</v>
      </c>
      <c r="E100" s="61">
        <v>1260.73</v>
      </c>
      <c r="F100" s="61">
        <v>1260.73</v>
      </c>
      <c r="G100" s="59">
        <f t="shared" si="10"/>
        <v>0</v>
      </c>
      <c r="H100" s="59">
        <f t="shared" si="11"/>
        <v>146.18000000000006</v>
      </c>
      <c r="I100" s="59">
        <f t="shared" si="13"/>
        <v>89.609854219530732</v>
      </c>
    </row>
    <row r="101" spans="1:13" s="78" customFormat="1" ht="31.5" customHeight="1" x14ac:dyDescent="0.25">
      <c r="A101" s="179" t="s">
        <v>78</v>
      </c>
      <c r="B101" s="66">
        <v>444</v>
      </c>
      <c r="C101" s="50" t="s">
        <v>79</v>
      </c>
      <c r="D101" s="61">
        <v>45490.64</v>
      </c>
      <c r="E101" s="61">
        <v>43822.16</v>
      </c>
      <c r="F101" s="61">
        <v>43822.16</v>
      </c>
      <c r="G101" s="59">
        <f t="shared" si="10"/>
        <v>0</v>
      </c>
      <c r="H101" s="59">
        <f t="shared" si="11"/>
        <v>1668.4799999999959</v>
      </c>
      <c r="I101" s="59">
        <f t="shared" si="13"/>
        <v>96.332256481772959</v>
      </c>
    </row>
    <row r="102" spans="1:13" s="78" customFormat="1" ht="31.5" customHeight="1" x14ac:dyDescent="0.25">
      <c r="A102" s="179" t="s">
        <v>374</v>
      </c>
      <c r="B102" s="54" t="s">
        <v>12</v>
      </c>
      <c r="C102" s="50" t="s">
        <v>375</v>
      </c>
      <c r="D102" s="61">
        <v>8427.56</v>
      </c>
      <c r="E102" s="61">
        <v>8200.09</v>
      </c>
      <c r="F102" s="61">
        <v>8200.09</v>
      </c>
      <c r="G102" s="59">
        <f t="shared" si="10"/>
        <v>0</v>
      </c>
      <c r="H102" s="59">
        <f t="shared" si="11"/>
        <v>227.46999999999935</v>
      </c>
      <c r="I102" s="59">
        <f t="shared" ref="I102:I112" si="56">F102/D102*100</f>
        <v>97.300879495369969</v>
      </c>
    </row>
    <row r="103" spans="1:13" s="76" customFormat="1" ht="31.5" customHeight="1" x14ac:dyDescent="0.25">
      <c r="A103" s="179" t="s">
        <v>80</v>
      </c>
      <c r="B103" s="55">
        <v>444</v>
      </c>
      <c r="C103" s="50" t="s">
        <v>81</v>
      </c>
      <c r="D103" s="61">
        <v>15609.11</v>
      </c>
      <c r="E103" s="61">
        <v>15178.57</v>
      </c>
      <c r="F103" s="61">
        <v>15178.57</v>
      </c>
      <c r="G103" s="59">
        <f t="shared" ref="G103:G112" si="57">E103-F103</f>
        <v>0</v>
      </c>
      <c r="H103" s="59">
        <f t="shared" ref="H103:H112" si="58">D103-F103</f>
        <v>430.54000000000087</v>
      </c>
      <c r="I103" s="59">
        <f t="shared" si="56"/>
        <v>97.241738958851585</v>
      </c>
      <c r="J103" s="78"/>
      <c r="K103" s="78"/>
      <c r="L103" s="78"/>
      <c r="M103" s="78"/>
    </row>
    <row r="104" spans="1:13" s="78" customFormat="1" ht="33" customHeight="1" x14ac:dyDescent="0.25">
      <c r="A104" s="179" t="s">
        <v>82</v>
      </c>
      <c r="B104" s="55">
        <v>444</v>
      </c>
      <c r="C104" s="50" t="s">
        <v>83</v>
      </c>
      <c r="D104" s="61">
        <v>8392.5400000000009</v>
      </c>
      <c r="E104" s="61">
        <v>8163.31</v>
      </c>
      <c r="F104" s="61">
        <v>8163.31</v>
      </c>
      <c r="G104" s="59">
        <f t="shared" si="57"/>
        <v>0</v>
      </c>
      <c r="H104" s="59">
        <f t="shared" si="58"/>
        <v>229.23000000000047</v>
      </c>
      <c r="I104" s="59">
        <f t="shared" si="56"/>
        <v>97.268645725846994</v>
      </c>
    </row>
    <row r="105" spans="1:13" s="78" customFormat="1" ht="30" customHeight="1" x14ac:dyDescent="0.25">
      <c r="A105" s="179" t="s">
        <v>84</v>
      </c>
      <c r="B105" s="55">
        <v>444</v>
      </c>
      <c r="C105" s="50" t="s">
        <v>85</v>
      </c>
      <c r="D105" s="61">
        <v>9766.1299999999992</v>
      </c>
      <c r="E105" s="61">
        <v>9338.89</v>
      </c>
      <c r="F105" s="61">
        <v>9338.89</v>
      </c>
      <c r="G105" s="59">
        <f t="shared" si="57"/>
        <v>0</v>
      </c>
      <c r="H105" s="59">
        <f t="shared" si="58"/>
        <v>427.23999999999978</v>
      </c>
      <c r="I105" s="59">
        <f t="shared" si="56"/>
        <v>95.625288625074617</v>
      </c>
    </row>
    <row r="106" spans="1:13" s="78" customFormat="1" ht="27" customHeight="1" x14ac:dyDescent="0.25">
      <c r="A106" s="179" t="s">
        <v>769</v>
      </c>
      <c r="B106" s="55">
        <v>444</v>
      </c>
      <c r="C106" s="50" t="s">
        <v>776</v>
      </c>
      <c r="D106" s="61">
        <v>21972.38</v>
      </c>
      <c r="E106" s="61">
        <v>17414.78</v>
      </c>
      <c r="F106" s="61">
        <v>17414.78</v>
      </c>
      <c r="G106" s="59">
        <f t="shared" si="57"/>
        <v>0</v>
      </c>
      <c r="H106" s="59">
        <f t="shared" si="58"/>
        <v>4557.6000000000022</v>
      </c>
      <c r="I106" s="59">
        <f t="shared" si="56"/>
        <v>79.257595217268218</v>
      </c>
    </row>
    <row r="107" spans="1:13" s="78" customFormat="1" ht="29.25" customHeight="1" x14ac:dyDescent="0.25">
      <c r="A107" s="179" t="s">
        <v>70</v>
      </c>
      <c r="B107" s="55">
        <v>444</v>
      </c>
      <c r="C107" s="50" t="s">
        <v>499</v>
      </c>
      <c r="D107" s="61">
        <v>11690.72</v>
      </c>
      <c r="E107" s="61">
        <v>9000.61</v>
      </c>
      <c r="F107" s="61">
        <v>9000.61</v>
      </c>
      <c r="G107" s="59">
        <f t="shared" si="57"/>
        <v>0</v>
      </c>
      <c r="H107" s="59">
        <f t="shared" si="58"/>
        <v>2690.1099999999988</v>
      </c>
      <c r="I107" s="59">
        <f t="shared" si="56"/>
        <v>76.989355659873823</v>
      </c>
    </row>
    <row r="108" spans="1:13" s="78" customFormat="1" ht="36.75" customHeight="1" x14ac:dyDescent="0.25">
      <c r="A108" s="179" t="s">
        <v>70</v>
      </c>
      <c r="B108" s="55">
        <v>444</v>
      </c>
      <c r="C108" s="50" t="s">
        <v>638</v>
      </c>
      <c r="D108" s="61">
        <v>5216.0600000000004</v>
      </c>
      <c r="E108" s="61">
        <v>4398.0600000000004</v>
      </c>
      <c r="F108" s="61">
        <v>4398.0600000000004</v>
      </c>
      <c r="G108" s="59">
        <f t="shared" si="57"/>
        <v>0</v>
      </c>
      <c r="H108" s="59">
        <f t="shared" si="58"/>
        <v>818</v>
      </c>
      <c r="I108" s="59">
        <f t="shared" si="56"/>
        <v>84.317665057533858</v>
      </c>
    </row>
    <row r="109" spans="1:13" s="199" customFormat="1" ht="36.75" hidden="1" customHeight="1" x14ac:dyDescent="0.25">
      <c r="A109" s="195"/>
      <c r="B109" s="55">
        <v>444</v>
      </c>
      <c r="C109" s="196"/>
      <c r="D109" s="197"/>
      <c r="E109" s="197"/>
      <c r="F109" s="197"/>
      <c r="G109" s="198"/>
      <c r="H109" s="198"/>
      <c r="I109" s="198"/>
    </row>
    <row r="110" spans="1:13" s="78" customFormat="1" ht="36.75" customHeight="1" x14ac:dyDescent="0.25">
      <c r="A110" s="179" t="s">
        <v>770</v>
      </c>
      <c r="B110" s="55">
        <v>444</v>
      </c>
      <c r="C110" s="50" t="s">
        <v>777</v>
      </c>
      <c r="D110" s="61">
        <v>167.09</v>
      </c>
      <c r="E110" s="61">
        <v>167.09</v>
      </c>
      <c r="F110" s="61">
        <v>167.09</v>
      </c>
      <c r="G110" s="198">
        <f t="shared" ref="G110" si="59">E110-F110</f>
        <v>0</v>
      </c>
      <c r="H110" s="198">
        <f t="shared" ref="H110" si="60">D110-F110</f>
        <v>0</v>
      </c>
      <c r="I110" s="198">
        <f t="shared" ref="I110" si="61">F110/D110*100</f>
        <v>100</v>
      </c>
    </row>
    <row r="111" spans="1:13" ht="37.5" customHeight="1" x14ac:dyDescent="0.25">
      <c r="A111" s="179" t="s">
        <v>76</v>
      </c>
      <c r="B111" s="21" t="s">
        <v>12</v>
      </c>
      <c r="C111" s="50" t="s">
        <v>778</v>
      </c>
      <c r="D111" s="61">
        <v>347.68</v>
      </c>
      <c r="E111" s="61">
        <v>347.68</v>
      </c>
      <c r="F111" s="61">
        <v>347.68</v>
      </c>
      <c r="G111" s="46">
        <f t="shared" si="57"/>
        <v>0</v>
      </c>
      <c r="H111" s="46">
        <f t="shared" si="58"/>
        <v>0</v>
      </c>
      <c r="I111" s="46">
        <f t="shared" si="56"/>
        <v>100</v>
      </c>
    </row>
    <row r="112" spans="1:13" s="206" customFormat="1" ht="120" customHeight="1" x14ac:dyDescent="0.25">
      <c r="A112" s="202" t="s">
        <v>771</v>
      </c>
      <c r="B112" s="21" t="s">
        <v>12</v>
      </c>
      <c r="C112" s="203" t="s">
        <v>779</v>
      </c>
      <c r="D112" s="204">
        <v>367.39</v>
      </c>
      <c r="E112" s="204">
        <v>367.28</v>
      </c>
      <c r="F112" s="204">
        <v>367.28</v>
      </c>
      <c r="G112" s="205">
        <f t="shared" si="57"/>
        <v>0</v>
      </c>
      <c r="H112" s="205">
        <f t="shared" si="58"/>
        <v>0.11000000000001364</v>
      </c>
      <c r="I112" s="205">
        <f t="shared" si="56"/>
        <v>99.970059065298457</v>
      </c>
    </row>
    <row r="113" spans="1:9" s="77" customFormat="1" ht="41.25" customHeight="1" x14ac:dyDescent="0.25">
      <c r="A113" s="178" t="s">
        <v>288</v>
      </c>
      <c r="B113" s="20"/>
      <c r="C113" s="49">
        <v>250000000</v>
      </c>
      <c r="D113" s="15">
        <f>SUM(D114:D136)</f>
        <v>81018.090459999992</v>
      </c>
      <c r="E113" s="15">
        <f>SUM(E114:E136)</f>
        <v>78986.31</v>
      </c>
      <c r="F113" s="15">
        <f>SUM(F114:F136)</f>
        <v>78986.31</v>
      </c>
      <c r="G113" s="15">
        <f t="shared" si="10"/>
        <v>0</v>
      </c>
      <c r="H113" s="15">
        <f t="shared" si="11"/>
        <v>2031.7804599999945</v>
      </c>
      <c r="I113" s="15">
        <f t="shared" si="13"/>
        <v>97.49218915372596</v>
      </c>
    </row>
    <row r="114" spans="1:9" ht="132" customHeight="1" x14ac:dyDescent="0.25">
      <c r="A114" s="179" t="s">
        <v>780</v>
      </c>
      <c r="B114" s="19" t="s">
        <v>12</v>
      </c>
      <c r="C114" s="50" t="s">
        <v>86</v>
      </c>
      <c r="D114" s="61">
        <v>3550.18</v>
      </c>
      <c r="E114" s="61">
        <v>3506.25</v>
      </c>
      <c r="F114" s="61">
        <v>3506.25</v>
      </c>
      <c r="G114" s="17">
        <f t="shared" si="10"/>
        <v>0</v>
      </c>
      <c r="H114" s="17">
        <f t="shared" si="11"/>
        <v>43.929999999999836</v>
      </c>
      <c r="I114" s="17">
        <f t="shared" si="13"/>
        <v>98.762597952779856</v>
      </c>
    </row>
    <row r="115" spans="1:9" ht="57" customHeight="1" x14ac:dyDescent="0.25">
      <c r="A115" s="179" t="s">
        <v>760</v>
      </c>
      <c r="B115" s="68">
        <v>444</v>
      </c>
      <c r="C115" s="50" t="s">
        <v>500</v>
      </c>
      <c r="D115" s="61">
        <v>259.55369999999999</v>
      </c>
      <c r="E115" s="61">
        <v>210.5</v>
      </c>
      <c r="F115" s="61">
        <v>210.5</v>
      </c>
      <c r="G115" s="17">
        <f t="shared" si="10"/>
        <v>0</v>
      </c>
      <c r="H115" s="17">
        <f t="shared" si="11"/>
        <v>49.053699999999992</v>
      </c>
      <c r="I115" s="17">
        <f t="shared" si="13"/>
        <v>81.10075101992382</v>
      </c>
    </row>
    <row r="116" spans="1:9" ht="27.75" customHeight="1" x14ac:dyDescent="0.25">
      <c r="A116" s="179" t="s">
        <v>70</v>
      </c>
      <c r="B116" s="68">
        <v>444</v>
      </c>
      <c r="C116" s="50" t="s">
        <v>87</v>
      </c>
      <c r="D116" s="61">
        <v>48749.73</v>
      </c>
      <c r="E116" s="61">
        <v>48430.65</v>
      </c>
      <c r="F116" s="61">
        <v>48430.65</v>
      </c>
      <c r="G116" s="17">
        <f t="shared" si="10"/>
        <v>0</v>
      </c>
      <c r="H116" s="17">
        <f t="shared" si="11"/>
        <v>319.08000000000175</v>
      </c>
      <c r="I116" s="17">
        <f t="shared" si="13"/>
        <v>99.345473298005956</v>
      </c>
    </row>
    <row r="117" spans="1:9" ht="44.25" customHeight="1" x14ac:dyDescent="0.25">
      <c r="A117" s="179" t="s">
        <v>290</v>
      </c>
      <c r="B117" s="68">
        <v>444</v>
      </c>
      <c r="C117" s="50" t="s">
        <v>291</v>
      </c>
      <c r="D117" s="61">
        <v>65.260000000000005</v>
      </c>
      <c r="E117" s="61">
        <v>60.91</v>
      </c>
      <c r="F117" s="61">
        <v>60.91</v>
      </c>
      <c r="G117" s="17">
        <f t="shared" si="10"/>
        <v>0</v>
      </c>
      <c r="H117" s="17">
        <f t="shared" si="11"/>
        <v>4.3500000000000085</v>
      </c>
      <c r="I117" s="17">
        <f t="shared" si="13"/>
        <v>93.334354888139742</v>
      </c>
    </row>
    <row r="118" spans="1:9" ht="41.25" customHeight="1" x14ac:dyDescent="0.25">
      <c r="A118" s="179" t="s">
        <v>72</v>
      </c>
      <c r="B118" s="68">
        <v>444</v>
      </c>
      <c r="C118" s="50" t="s">
        <v>88</v>
      </c>
      <c r="D118" s="61">
        <v>987.36</v>
      </c>
      <c r="E118" s="61">
        <v>935.12</v>
      </c>
      <c r="F118" s="61">
        <v>935.12</v>
      </c>
      <c r="G118" s="17">
        <f t="shared" si="10"/>
        <v>0</v>
      </c>
      <c r="H118" s="17">
        <f t="shared" si="11"/>
        <v>52.240000000000009</v>
      </c>
      <c r="I118" s="17">
        <f t="shared" si="13"/>
        <v>94.709123318748993</v>
      </c>
    </row>
    <row r="119" spans="1:9" ht="27.75" customHeight="1" x14ac:dyDescent="0.25">
      <c r="A119" s="179" t="s">
        <v>45</v>
      </c>
      <c r="B119" s="68">
        <v>444</v>
      </c>
      <c r="C119" s="50" t="s">
        <v>89</v>
      </c>
      <c r="D119" s="61">
        <v>657.5</v>
      </c>
      <c r="E119" s="61">
        <v>571.16</v>
      </c>
      <c r="F119" s="61">
        <v>571.16</v>
      </c>
      <c r="G119" s="17">
        <f t="shared" si="10"/>
        <v>0</v>
      </c>
      <c r="H119" s="17">
        <f t="shared" si="11"/>
        <v>86.340000000000032</v>
      </c>
      <c r="I119" s="17">
        <f t="shared" si="13"/>
        <v>86.868441064638773</v>
      </c>
    </row>
    <row r="120" spans="1:9" ht="44.25" customHeight="1" x14ac:dyDescent="0.25">
      <c r="A120" s="179" t="s">
        <v>494</v>
      </c>
      <c r="B120" s="68">
        <v>444</v>
      </c>
      <c r="C120" s="50" t="s">
        <v>501</v>
      </c>
      <c r="D120" s="61">
        <v>90.5</v>
      </c>
      <c r="E120" s="61">
        <v>89.1</v>
      </c>
      <c r="F120" s="61">
        <v>89.1</v>
      </c>
      <c r="G120" s="17">
        <f t="shared" si="10"/>
        <v>0</v>
      </c>
      <c r="H120" s="17">
        <f t="shared" si="11"/>
        <v>1.4000000000000057</v>
      </c>
      <c r="I120" s="17">
        <f t="shared" si="13"/>
        <v>98.453038674033138</v>
      </c>
    </row>
    <row r="121" spans="1:9" ht="31.5" customHeight="1" x14ac:dyDescent="0.25">
      <c r="A121" s="179" t="s">
        <v>74</v>
      </c>
      <c r="B121" s="68">
        <v>444</v>
      </c>
      <c r="C121" s="50" t="s">
        <v>90</v>
      </c>
      <c r="D121" s="61">
        <v>702.5</v>
      </c>
      <c r="E121" s="61">
        <v>640.29999999999995</v>
      </c>
      <c r="F121" s="61">
        <v>640.29999999999995</v>
      </c>
      <c r="G121" s="17">
        <f t="shared" si="10"/>
        <v>0</v>
      </c>
      <c r="H121" s="17">
        <f t="shared" si="11"/>
        <v>62.200000000000045</v>
      </c>
      <c r="I121" s="17">
        <f t="shared" si="13"/>
        <v>91.145907473309606</v>
      </c>
    </row>
    <row r="122" spans="1:9" ht="31.5" customHeight="1" x14ac:dyDescent="0.25">
      <c r="A122" s="179" t="s">
        <v>76</v>
      </c>
      <c r="B122" s="68">
        <v>444</v>
      </c>
      <c r="C122" s="50" t="s">
        <v>1023</v>
      </c>
      <c r="D122" s="61">
        <v>12.75</v>
      </c>
      <c r="E122" s="61">
        <v>12.75</v>
      </c>
      <c r="F122" s="61">
        <v>12.75</v>
      </c>
      <c r="G122" s="18">
        <f t="shared" ref="G122" si="62">E122-F122</f>
        <v>0</v>
      </c>
      <c r="H122" s="17">
        <f t="shared" ref="H122" si="63">D122-F122</f>
        <v>0</v>
      </c>
      <c r="I122" s="17">
        <f t="shared" ref="I122" si="64">F122/D122*100</f>
        <v>100</v>
      </c>
    </row>
    <row r="123" spans="1:9" ht="27.75" customHeight="1" x14ac:dyDescent="0.25">
      <c r="A123" s="179" t="s">
        <v>78</v>
      </c>
      <c r="B123" s="68">
        <v>444</v>
      </c>
      <c r="C123" s="50" t="s">
        <v>91</v>
      </c>
      <c r="D123" s="61">
        <v>2087.08</v>
      </c>
      <c r="E123" s="61">
        <v>1619.83</v>
      </c>
      <c r="F123" s="61">
        <v>1619.83</v>
      </c>
      <c r="G123" s="17">
        <f t="shared" si="10"/>
        <v>0</v>
      </c>
      <c r="H123" s="17">
        <f t="shared" si="11"/>
        <v>467.25</v>
      </c>
      <c r="I123" s="17">
        <f t="shared" si="13"/>
        <v>77.612262107825288</v>
      </c>
    </row>
    <row r="124" spans="1:9" s="78" customFormat="1" ht="21" customHeight="1" x14ac:dyDescent="0.25">
      <c r="A124" s="189" t="s">
        <v>374</v>
      </c>
      <c r="B124" s="155">
        <v>444</v>
      </c>
      <c r="C124" s="58" t="s">
        <v>376</v>
      </c>
      <c r="D124" s="156">
        <v>597</v>
      </c>
      <c r="E124" s="156">
        <v>365.55</v>
      </c>
      <c r="F124" s="156">
        <v>365.55</v>
      </c>
      <c r="G124" s="18">
        <f t="shared" si="10"/>
        <v>0</v>
      </c>
      <c r="H124" s="18">
        <f>D123-F123</f>
        <v>467.25</v>
      </c>
      <c r="I124" s="18">
        <f t="shared" si="13"/>
        <v>61.231155778894475</v>
      </c>
    </row>
    <row r="125" spans="1:9" ht="27.75" customHeight="1" x14ac:dyDescent="0.25">
      <c r="A125" s="179" t="s">
        <v>80</v>
      </c>
      <c r="B125" s="68">
        <v>444</v>
      </c>
      <c r="C125" s="50" t="s">
        <v>92</v>
      </c>
      <c r="D125" s="61">
        <v>2429.64</v>
      </c>
      <c r="E125" s="61">
        <v>2376.59</v>
      </c>
      <c r="F125" s="61">
        <v>2376.59</v>
      </c>
      <c r="G125" s="17">
        <f t="shared" si="10"/>
        <v>0</v>
      </c>
      <c r="H125" s="17">
        <f t="shared" ref="H125:H136" si="65">D124-F124</f>
        <v>231.45</v>
      </c>
      <c r="I125" s="17">
        <f t="shared" si="13"/>
        <v>97.816548953754477</v>
      </c>
    </row>
    <row r="126" spans="1:9" ht="32.25" customHeight="1" x14ac:dyDescent="0.25">
      <c r="A126" s="179" t="s">
        <v>82</v>
      </c>
      <c r="B126" s="68">
        <v>444</v>
      </c>
      <c r="C126" s="50" t="s">
        <v>93</v>
      </c>
      <c r="D126" s="61">
        <v>175.41</v>
      </c>
      <c r="E126" s="61">
        <v>175.41</v>
      </c>
      <c r="F126" s="61">
        <v>175.41</v>
      </c>
      <c r="G126" s="17">
        <f t="shared" si="10"/>
        <v>0</v>
      </c>
      <c r="H126" s="17">
        <f t="shared" si="65"/>
        <v>53.049999999999727</v>
      </c>
      <c r="I126" s="17">
        <f t="shared" si="13"/>
        <v>100</v>
      </c>
    </row>
    <row r="127" spans="1:9" ht="32.25" customHeight="1" x14ac:dyDescent="0.25">
      <c r="A127" s="179" t="s">
        <v>84</v>
      </c>
      <c r="B127" s="68">
        <v>444</v>
      </c>
      <c r="C127" s="50" t="s">
        <v>94</v>
      </c>
      <c r="D127" s="61">
        <v>3499.35</v>
      </c>
      <c r="E127" s="61">
        <v>3043.21</v>
      </c>
      <c r="F127" s="61">
        <v>3043.21</v>
      </c>
      <c r="G127" s="17">
        <f t="shared" si="10"/>
        <v>0</v>
      </c>
      <c r="H127" s="17">
        <f t="shared" si="65"/>
        <v>0</v>
      </c>
      <c r="I127" s="17">
        <f t="shared" si="13"/>
        <v>86.965007787160474</v>
      </c>
    </row>
    <row r="128" spans="1:9" ht="33" customHeight="1" x14ac:dyDescent="0.25">
      <c r="A128" s="179" t="s">
        <v>70</v>
      </c>
      <c r="B128" s="68">
        <v>444</v>
      </c>
      <c r="C128" s="50" t="s">
        <v>95</v>
      </c>
      <c r="D128" s="61">
        <v>15656.02</v>
      </c>
      <c r="E128" s="61">
        <v>15563.88</v>
      </c>
      <c r="F128" s="61">
        <v>15563.88</v>
      </c>
      <c r="G128" s="17">
        <f t="shared" si="10"/>
        <v>0</v>
      </c>
      <c r="H128" s="17">
        <f t="shared" si="65"/>
        <v>456.13999999999987</v>
      </c>
      <c r="I128" s="17">
        <f t="shared" si="13"/>
        <v>99.411472392089422</v>
      </c>
    </row>
    <row r="129" spans="1:9" ht="30.75" customHeight="1" x14ac:dyDescent="0.25">
      <c r="A129" s="179" t="s">
        <v>72</v>
      </c>
      <c r="B129" s="68">
        <v>444</v>
      </c>
      <c r="C129" s="50" t="s">
        <v>96</v>
      </c>
      <c r="D129" s="61">
        <v>222.88</v>
      </c>
      <c r="E129" s="61">
        <v>167.48</v>
      </c>
      <c r="F129" s="61">
        <v>167.48</v>
      </c>
      <c r="G129" s="17">
        <f t="shared" si="10"/>
        <v>0</v>
      </c>
      <c r="H129" s="17">
        <f t="shared" si="65"/>
        <v>92.140000000001237</v>
      </c>
      <c r="I129" s="17">
        <f t="shared" si="13"/>
        <v>75.143575017946873</v>
      </c>
    </row>
    <row r="130" spans="1:9" ht="24" customHeight="1" x14ac:dyDescent="0.25">
      <c r="A130" s="179" t="s">
        <v>45</v>
      </c>
      <c r="B130" s="68">
        <v>444</v>
      </c>
      <c r="C130" s="50" t="s">
        <v>97</v>
      </c>
      <c r="D130" s="61">
        <v>121</v>
      </c>
      <c r="E130" s="61">
        <v>119.89</v>
      </c>
      <c r="F130" s="61">
        <v>119.89</v>
      </c>
      <c r="G130" s="17">
        <f t="shared" si="10"/>
        <v>0</v>
      </c>
      <c r="H130" s="17">
        <f t="shared" si="65"/>
        <v>55.400000000000006</v>
      </c>
      <c r="I130" s="17">
        <f t="shared" si="13"/>
        <v>99.082644628099175</v>
      </c>
    </row>
    <row r="131" spans="1:9" ht="36.75" customHeight="1" x14ac:dyDescent="0.25">
      <c r="A131" s="179" t="s">
        <v>494</v>
      </c>
      <c r="B131" s="68">
        <v>444</v>
      </c>
      <c r="C131" s="50" t="s">
        <v>502</v>
      </c>
      <c r="D131" s="61">
        <v>27.9</v>
      </c>
      <c r="E131" s="61">
        <v>26.4</v>
      </c>
      <c r="F131" s="61">
        <v>26.4</v>
      </c>
      <c r="G131" s="17">
        <f t="shared" si="10"/>
        <v>0</v>
      </c>
      <c r="H131" s="17">
        <f t="shared" si="65"/>
        <v>1.1099999999999994</v>
      </c>
      <c r="I131" s="17">
        <f t="shared" si="13"/>
        <v>94.623655913978496</v>
      </c>
    </row>
    <row r="132" spans="1:9" s="200" customFormat="1" ht="33" hidden="1" customHeight="1" x14ac:dyDescent="0.25">
      <c r="A132" s="195"/>
      <c r="B132" s="207"/>
      <c r="C132" s="196"/>
      <c r="D132" s="197"/>
      <c r="E132" s="197"/>
      <c r="F132" s="197"/>
      <c r="G132" s="208"/>
      <c r="H132" s="208"/>
      <c r="I132" s="208"/>
    </row>
    <row r="133" spans="1:9" s="200" customFormat="1" ht="30" hidden="1" customHeight="1" x14ac:dyDescent="0.25">
      <c r="A133" s="195"/>
      <c r="B133" s="207"/>
      <c r="C133" s="196"/>
      <c r="D133" s="197"/>
      <c r="E133" s="197"/>
      <c r="F133" s="197"/>
      <c r="G133" s="208"/>
      <c r="H133" s="208"/>
      <c r="I133" s="208"/>
    </row>
    <row r="134" spans="1:9" ht="33.75" customHeight="1" x14ac:dyDescent="0.25">
      <c r="A134" s="179" t="s">
        <v>82</v>
      </c>
      <c r="B134" s="68">
        <v>444</v>
      </c>
      <c r="C134" s="50" t="s">
        <v>98</v>
      </c>
      <c r="D134" s="61">
        <v>210.45</v>
      </c>
      <c r="E134" s="61">
        <v>188.76</v>
      </c>
      <c r="F134" s="61">
        <v>188.76</v>
      </c>
      <c r="G134" s="17">
        <f t="shared" si="10"/>
        <v>0</v>
      </c>
      <c r="H134" s="17">
        <f t="shared" si="65"/>
        <v>0</v>
      </c>
      <c r="I134" s="17">
        <f t="shared" si="13"/>
        <v>89.693513898788311</v>
      </c>
    </row>
    <row r="135" spans="1:9" ht="33" customHeight="1" x14ac:dyDescent="0.25">
      <c r="A135" s="179" t="s">
        <v>84</v>
      </c>
      <c r="B135" s="68">
        <v>444</v>
      </c>
      <c r="C135" s="50" t="s">
        <v>99</v>
      </c>
      <c r="D135" s="61">
        <v>458.51675999999998</v>
      </c>
      <c r="E135" s="61">
        <v>429.73</v>
      </c>
      <c r="F135" s="61">
        <v>429.73</v>
      </c>
      <c r="G135" s="17">
        <f t="shared" si="10"/>
        <v>0</v>
      </c>
      <c r="H135" s="17">
        <f t="shared" si="65"/>
        <v>21.689999999999998</v>
      </c>
      <c r="I135" s="17">
        <f t="shared" si="13"/>
        <v>93.721764936138868</v>
      </c>
    </row>
    <row r="136" spans="1:9" s="78" customFormat="1" ht="33" customHeight="1" x14ac:dyDescent="0.25">
      <c r="A136" s="189" t="s">
        <v>70</v>
      </c>
      <c r="B136" s="155">
        <v>444</v>
      </c>
      <c r="C136" s="58" t="s">
        <v>100</v>
      </c>
      <c r="D136" s="156">
        <v>457.51</v>
      </c>
      <c r="E136" s="156">
        <v>452.84</v>
      </c>
      <c r="F136" s="156">
        <v>452.84</v>
      </c>
      <c r="G136" s="18">
        <f t="shared" si="10"/>
        <v>0</v>
      </c>
      <c r="H136" s="18">
        <f t="shared" si="65"/>
        <v>28.786759999999958</v>
      </c>
      <c r="I136" s="18">
        <f t="shared" si="13"/>
        <v>98.979257283993789</v>
      </c>
    </row>
    <row r="137" spans="1:9" s="76" customFormat="1" ht="60" customHeight="1" x14ac:dyDescent="0.25">
      <c r="A137" s="229" t="s">
        <v>451</v>
      </c>
      <c r="B137" s="230"/>
      <c r="C137" s="230"/>
      <c r="D137" s="230"/>
      <c r="E137" s="230"/>
      <c r="F137" s="230"/>
      <c r="G137" s="230"/>
      <c r="H137" s="230"/>
      <c r="I137" s="230"/>
    </row>
    <row r="138" spans="1:9" s="75" customFormat="1" ht="29.25" customHeight="1" x14ac:dyDescent="0.3">
      <c r="A138" s="183" t="s">
        <v>1</v>
      </c>
      <c r="B138" s="22"/>
      <c r="C138" s="153" t="s">
        <v>454</v>
      </c>
      <c r="D138" s="107">
        <f>D140+D146+D152+D171+D174+D176+D179+D181</f>
        <v>59245.565999999992</v>
      </c>
      <c r="E138" s="107">
        <f>E140+E146+E152+E171+E174+E176+E179+E181</f>
        <v>46393.36</v>
      </c>
      <c r="F138" s="107">
        <f>F140+F146+F152+F171+F174+F176+F179+F181</f>
        <v>46393.36</v>
      </c>
      <c r="G138" s="107">
        <f t="shared" si="10"/>
        <v>0</v>
      </c>
      <c r="H138" s="107">
        <f t="shared" si="11"/>
        <v>12852.205999999991</v>
      </c>
      <c r="I138" s="107">
        <f t="shared" si="13"/>
        <v>78.306889666646114</v>
      </c>
    </row>
    <row r="139" spans="1:9" ht="31.5" customHeight="1" x14ac:dyDescent="0.25">
      <c r="A139" s="184" t="s">
        <v>5</v>
      </c>
      <c r="B139" s="23"/>
      <c r="C139" s="23"/>
      <c r="D139" s="24"/>
      <c r="E139" s="24"/>
      <c r="F139" s="99"/>
      <c r="G139" s="25"/>
      <c r="H139" s="25"/>
      <c r="I139" s="25"/>
    </row>
    <row r="140" spans="1:9" s="77" customFormat="1" ht="45.75" customHeight="1" x14ac:dyDescent="0.25">
      <c r="A140" s="185" t="s">
        <v>452</v>
      </c>
      <c r="B140" s="13"/>
      <c r="C140" s="63" t="s">
        <v>453</v>
      </c>
      <c r="D140" s="119">
        <f>SUM(D141:D145)</f>
        <v>4049.6179999999999</v>
      </c>
      <c r="E140" s="119">
        <f>SUM(E141:E145)</f>
        <v>4047.91</v>
      </c>
      <c r="F140" s="119">
        <f>SUM(F141:F145)</f>
        <v>4047.91</v>
      </c>
      <c r="G140" s="15">
        <f t="shared" si="10"/>
        <v>0</v>
      </c>
      <c r="H140" s="26">
        <f t="shared" ref="H140:H173" si="66">D140-F140</f>
        <v>1.7080000000000837</v>
      </c>
      <c r="I140" s="15">
        <f t="shared" ref="I140:I174" si="67">F140/D140*100</f>
        <v>99.957823182334721</v>
      </c>
    </row>
    <row r="141" spans="1:9" s="77" customFormat="1" ht="117.75" customHeight="1" x14ac:dyDescent="0.25">
      <c r="A141" s="179" t="s">
        <v>982</v>
      </c>
      <c r="B141" s="94">
        <v>441</v>
      </c>
      <c r="C141" s="50" t="s">
        <v>455</v>
      </c>
      <c r="D141" s="61">
        <v>1273.788</v>
      </c>
      <c r="E141" s="61">
        <v>1272.08</v>
      </c>
      <c r="F141" s="61">
        <v>1272.08</v>
      </c>
      <c r="G141" s="18">
        <f t="shared" si="10"/>
        <v>0</v>
      </c>
      <c r="H141" s="154">
        <f t="shared" si="66"/>
        <v>1.7080000000000837</v>
      </c>
      <c r="I141" s="18">
        <f t="shared" si="67"/>
        <v>99.86591175297616</v>
      </c>
    </row>
    <row r="142" spans="1:9" s="212" customFormat="1" ht="39.75" hidden="1" customHeight="1" x14ac:dyDescent="0.25">
      <c r="A142" s="195"/>
      <c r="B142" s="209"/>
      <c r="C142" s="196"/>
      <c r="D142" s="197"/>
      <c r="E142" s="197"/>
      <c r="F142" s="197"/>
      <c r="G142" s="210"/>
      <c r="H142" s="211"/>
      <c r="I142" s="210"/>
    </row>
    <row r="143" spans="1:9" s="77" customFormat="1" ht="36" customHeight="1" x14ac:dyDescent="0.25">
      <c r="A143" s="179" t="s">
        <v>70</v>
      </c>
      <c r="B143" s="94">
        <v>441</v>
      </c>
      <c r="C143" s="50" t="s">
        <v>456</v>
      </c>
      <c r="D143" s="61">
        <v>2775.83</v>
      </c>
      <c r="E143" s="61">
        <v>2775.83</v>
      </c>
      <c r="F143" s="61">
        <v>2775.83</v>
      </c>
      <c r="G143" s="18">
        <f t="shared" ref="G143" si="68">E143-F143</f>
        <v>0</v>
      </c>
      <c r="H143" s="154">
        <f t="shared" si="66"/>
        <v>0</v>
      </c>
      <c r="I143" s="18">
        <f t="shared" si="67"/>
        <v>100</v>
      </c>
    </row>
    <row r="144" spans="1:9" s="77" customFormat="1" ht="27.75" hidden="1" customHeight="1" x14ac:dyDescent="0.25">
      <c r="A144" s="179"/>
      <c r="B144" s="94"/>
      <c r="C144" s="50"/>
      <c r="D144" s="61"/>
      <c r="E144" s="61"/>
      <c r="F144" s="61"/>
      <c r="G144" s="18"/>
      <c r="H144" s="154"/>
      <c r="I144" s="18"/>
    </row>
    <row r="145" spans="1:9" s="77" customFormat="1" ht="27.75" hidden="1" customHeight="1" x14ac:dyDescent="0.25">
      <c r="A145" s="179"/>
      <c r="B145" s="94"/>
      <c r="C145" s="50"/>
      <c r="D145" s="61"/>
      <c r="E145" s="61"/>
      <c r="F145" s="61"/>
      <c r="G145" s="18"/>
      <c r="H145" s="154"/>
      <c r="I145" s="18"/>
    </row>
    <row r="146" spans="1:9" s="77" customFormat="1" ht="82.5" customHeight="1" x14ac:dyDescent="0.25">
      <c r="A146" s="185" t="s">
        <v>457</v>
      </c>
      <c r="B146" s="20"/>
      <c r="C146" s="63" t="s">
        <v>458</v>
      </c>
      <c r="D146" s="15">
        <f>SUM(D147:D151)</f>
        <v>1784.3879999999999</v>
      </c>
      <c r="E146" s="15">
        <f>SUM(E147:E151)</f>
        <v>1744.8600000000001</v>
      </c>
      <c r="F146" s="15">
        <f>SUM(F147:F148)</f>
        <v>1744.8600000000001</v>
      </c>
      <c r="G146" s="15">
        <f t="shared" ref="G146:G173" si="69">E146-F146</f>
        <v>0</v>
      </c>
      <c r="H146" s="26">
        <f t="shared" si="66"/>
        <v>39.527999999999793</v>
      </c>
      <c r="I146" s="15">
        <f t="shared" si="67"/>
        <v>97.784786716790308</v>
      </c>
    </row>
    <row r="147" spans="1:9" ht="119.25" customHeight="1" x14ac:dyDescent="0.25">
      <c r="A147" s="179" t="s">
        <v>983</v>
      </c>
      <c r="B147" s="91">
        <v>441</v>
      </c>
      <c r="C147" s="50" t="s">
        <v>459</v>
      </c>
      <c r="D147" s="61">
        <v>1427.4880000000001</v>
      </c>
      <c r="E147" s="61">
        <v>1387.96</v>
      </c>
      <c r="F147" s="61">
        <v>1387.96</v>
      </c>
      <c r="G147" s="18">
        <f t="shared" si="69"/>
        <v>0</v>
      </c>
      <c r="H147" s="17">
        <f t="shared" si="66"/>
        <v>39.52800000000002</v>
      </c>
      <c r="I147" s="17">
        <f t="shared" si="67"/>
        <v>97.230939944854171</v>
      </c>
    </row>
    <row r="148" spans="1:9" ht="33" customHeight="1" x14ac:dyDescent="0.25">
      <c r="A148" s="179" t="s">
        <v>70</v>
      </c>
      <c r="B148" s="91">
        <v>441</v>
      </c>
      <c r="C148" s="50" t="s">
        <v>460</v>
      </c>
      <c r="D148" s="61">
        <v>356.9</v>
      </c>
      <c r="E148" s="61">
        <v>356.9</v>
      </c>
      <c r="F148" s="61">
        <v>356.9</v>
      </c>
      <c r="G148" s="18">
        <f t="shared" si="69"/>
        <v>0</v>
      </c>
      <c r="H148" s="17">
        <f t="shared" si="66"/>
        <v>0</v>
      </c>
      <c r="I148" s="17">
        <f t="shared" si="67"/>
        <v>100</v>
      </c>
    </row>
    <row r="149" spans="1:9" ht="15.75" hidden="1" x14ac:dyDescent="0.25">
      <c r="A149" s="186"/>
      <c r="B149" s="19" t="s">
        <v>14</v>
      </c>
      <c r="C149" s="16"/>
      <c r="D149" s="17"/>
      <c r="E149" s="17"/>
      <c r="F149" s="18"/>
      <c r="G149" s="18">
        <f t="shared" si="69"/>
        <v>0</v>
      </c>
      <c r="H149" s="17">
        <f t="shared" si="66"/>
        <v>0</v>
      </c>
      <c r="I149" s="17" t="e">
        <f t="shared" si="67"/>
        <v>#DIV/0!</v>
      </c>
    </row>
    <row r="150" spans="1:9" ht="15.75" hidden="1" x14ac:dyDescent="0.25">
      <c r="A150" s="186"/>
      <c r="B150" s="19" t="s">
        <v>14</v>
      </c>
      <c r="C150" s="16"/>
      <c r="D150" s="17"/>
      <c r="E150" s="17"/>
      <c r="F150" s="18"/>
      <c r="G150" s="18">
        <f t="shared" si="69"/>
        <v>0</v>
      </c>
      <c r="H150" s="17">
        <f t="shared" si="66"/>
        <v>0</v>
      </c>
      <c r="I150" s="17" t="e">
        <f t="shared" si="67"/>
        <v>#DIV/0!</v>
      </c>
    </row>
    <row r="151" spans="1:9" ht="15.75" hidden="1" x14ac:dyDescent="0.25">
      <c r="A151" s="186"/>
      <c r="B151" s="19" t="s">
        <v>14</v>
      </c>
      <c r="C151" s="16"/>
      <c r="D151" s="17"/>
      <c r="E151" s="17"/>
      <c r="F151" s="18"/>
      <c r="G151" s="18">
        <f t="shared" si="69"/>
        <v>0</v>
      </c>
      <c r="H151" s="17">
        <f t="shared" si="66"/>
        <v>0</v>
      </c>
      <c r="I151" s="17" t="e">
        <f t="shared" si="67"/>
        <v>#DIV/0!</v>
      </c>
    </row>
    <row r="152" spans="1:9" s="77" customFormat="1" ht="45.75" customHeight="1" x14ac:dyDescent="0.25">
      <c r="A152" s="185" t="s">
        <v>461</v>
      </c>
      <c r="B152" s="20"/>
      <c r="C152" s="63" t="s">
        <v>462</v>
      </c>
      <c r="D152" s="15">
        <f>SUM(D153:D170)</f>
        <v>15388.98</v>
      </c>
      <c r="E152" s="15">
        <f>SUM(E153:E170)</f>
        <v>15333.53</v>
      </c>
      <c r="F152" s="15">
        <f>SUM(F153:F170)</f>
        <v>15333.53</v>
      </c>
      <c r="G152" s="15">
        <f>E152-F152</f>
        <v>0</v>
      </c>
      <c r="H152" s="15">
        <f>D152-F152</f>
        <v>55.449999999998909</v>
      </c>
      <c r="I152" s="15">
        <f t="shared" si="67"/>
        <v>99.639677223571681</v>
      </c>
    </row>
    <row r="153" spans="1:9" ht="57" customHeight="1" x14ac:dyDescent="0.25">
      <c r="A153" s="179" t="s">
        <v>984</v>
      </c>
      <c r="B153" s="91">
        <v>441</v>
      </c>
      <c r="C153" s="50" t="s">
        <v>463</v>
      </c>
      <c r="D153" s="61">
        <v>1496.34</v>
      </c>
      <c r="E153" s="61">
        <v>1496.15</v>
      </c>
      <c r="F153" s="61">
        <v>1496.15</v>
      </c>
      <c r="G153" s="17">
        <f t="shared" si="69"/>
        <v>0</v>
      </c>
      <c r="H153" s="17">
        <f t="shared" si="66"/>
        <v>0.1899999999998272</v>
      </c>
      <c r="I153" s="17">
        <f>F153/D153*100</f>
        <v>99.987302351069957</v>
      </c>
    </row>
    <row r="154" spans="1:9" ht="71.25" customHeight="1" x14ac:dyDescent="0.25">
      <c r="A154" s="179" t="s">
        <v>985</v>
      </c>
      <c r="B154" s="91">
        <v>441</v>
      </c>
      <c r="C154" s="50" t="s">
        <v>464</v>
      </c>
      <c r="D154" s="61">
        <v>341.9</v>
      </c>
      <c r="E154" s="61">
        <v>341.9</v>
      </c>
      <c r="F154" s="61">
        <v>341.9</v>
      </c>
      <c r="G154" s="17">
        <f t="shared" si="69"/>
        <v>0</v>
      </c>
      <c r="H154" s="17">
        <f t="shared" si="66"/>
        <v>0</v>
      </c>
      <c r="I154" s="17">
        <f t="shared" si="67"/>
        <v>100</v>
      </c>
    </row>
    <row r="155" spans="1:9" ht="66" customHeight="1" x14ac:dyDescent="0.25">
      <c r="A155" s="179" t="s">
        <v>986</v>
      </c>
      <c r="B155" s="91">
        <v>441</v>
      </c>
      <c r="C155" s="50" t="s">
        <v>465</v>
      </c>
      <c r="D155" s="61">
        <v>53.29</v>
      </c>
      <c r="E155" s="61">
        <v>53.29</v>
      </c>
      <c r="F155" s="61">
        <v>53.29</v>
      </c>
      <c r="G155" s="17">
        <f t="shared" si="69"/>
        <v>0</v>
      </c>
      <c r="H155" s="17">
        <f t="shared" si="66"/>
        <v>0</v>
      </c>
      <c r="I155" s="17">
        <f t="shared" si="67"/>
        <v>100</v>
      </c>
    </row>
    <row r="156" spans="1:9" ht="85.5" customHeight="1" x14ac:dyDescent="0.25">
      <c r="A156" s="179" t="s">
        <v>987</v>
      </c>
      <c r="B156" s="91">
        <v>441</v>
      </c>
      <c r="C156" s="50" t="s">
        <v>466</v>
      </c>
      <c r="D156" s="61">
        <v>1099.03</v>
      </c>
      <c r="E156" s="61">
        <v>1099.03</v>
      </c>
      <c r="F156" s="61">
        <v>1099.03</v>
      </c>
      <c r="G156" s="17">
        <f t="shared" si="69"/>
        <v>0</v>
      </c>
      <c r="H156" s="17">
        <f t="shared" si="66"/>
        <v>0</v>
      </c>
      <c r="I156" s="17">
        <f t="shared" ref="I156:I169" si="70">F156/D156*100</f>
        <v>100</v>
      </c>
    </row>
    <row r="157" spans="1:9" ht="54.75" customHeight="1" x14ac:dyDescent="0.25">
      <c r="A157" s="179" t="s">
        <v>988</v>
      </c>
      <c r="B157" s="91">
        <v>441</v>
      </c>
      <c r="C157" s="50" t="s">
        <v>467</v>
      </c>
      <c r="D157" s="61">
        <v>485.22</v>
      </c>
      <c r="E157" s="61">
        <v>485.22</v>
      </c>
      <c r="F157" s="61">
        <v>485.22</v>
      </c>
      <c r="G157" s="17">
        <f t="shared" si="69"/>
        <v>0</v>
      </c>
      <c r="H157" s="17">
        <f t="shared" si="66"/>
        <v>0</v>
      </c>
      <c r="I157" s="17">
        <f t="shared" si="70"/>
        <v>100</v>
      </c>
    </row>
    <row r="158" spans="1:9" ht="54.75" customHeight="1" x14ac:dyDescent="0.25">
      <c r="A158" s="179" t="s">
        <v>989</v>
      </c>
      <c r="B158" s="91">
        <v>441</v>
      </c>
      <c r="C158" s="50" t="s">
        <v>468</v>
      </c>
      <c r="D158" s="61">
        <v>179.82</v>
      </c>
      <c r="E158" s="61">
        <v>179.82</v>
      </c>
      <c r="F158" s="61">
        <v>179.82</v>
      </c>
      <c r="G158" s="17">
        <f t="shared" si="69"/>
        <v>0</v>
      </c>
      <c r="H158" s="17">
        <f t="shared" si="66"/>
        <v>0</v>
      </c>
      <c r="I158" s="17">
        <f t="shared" si="70"/>
        <v>100</v>
      </c>
    </row>
    <row r="159" spans="1:9" ht="63.75" customHeight="1" x14ac:dyDescent="0.25">
      <c r="A159" s="179" t="s">
        <v>990</v>
      </c>
      <c r="B159" s="91">
        <v>441</v>
      </c>
      <c r="C159" s="50" t="s">
        <v>469</v>
      </c>
      <c r="D159" s="61">
        <v>1554</v>
      </c>
      <c r="E159" s="61">
        <v>1554</v>
      </c>
      <c r="F159" s="61">
        <v>1554</v>
      </c>
      <c r="G159" s="17">
        <f t="shared" si="69"/>
        <v>0</v>
      </c>
      <c r="H159" s="17">
        <f t="shared" si="66"/>
        <v>0</v>
      </c>
      <c r="I159" s="17">
        <f>F159/D159*100</f>
        <v>100</v>
      </c>
    </row>
    <row r="160" spans="1:9" ht="61.5" customHeight="1" x14ac:dyDescent="0.25">
      <c r="A160" s="179" t="s">
        <v>991</v>
      </c>
      <c r="B160" s="91">
        <v>441</v>
      </c>
      <c r="C160" s="50" t="s">
        <v>470</v>
      </c>
      <c r="D160" s="61">
        <v>285.70999999999998</v>
      </c>
      <c r="E160" s="61">
        <v>285.70999999999998</v>
      </c>
      <c r="F160" s="61">
        <v>285.70999999999998</v>
      </c>
      <c r="G160" s="17">
        <f t="shared" si="69"/>
        <v>0</v>
      </c>
      <c r="H160" s="17">
        <f t="shared" si="66"/>
        <v>0</v>
      </c>
      <c r="I160" s="17">
        <f t="shared" si="70"/>
        <v>100</v>
      </c>
    </row>
    <row r="161" spans="1:9" ht="72.75" customHeight="1" x14ac:dyDescent="0.25">
      <c r="A161" s="179" t="s">
        <v>992</v>
      </c>
      <c r="B161" s="91">
        <v>441</v>
      </c>
      <c r="C161" s="50" t="s">
        <v>471</v>
      </c>
      <c r="D161" s="61">
        <v>760.55</v>
      </c>
      <c r="E161" s="61">
        <v>721.17</v>
      </c>
      <c r="F161" s="61">
        <v>721.17</v>
      </c>
      <c r="G161" s="17">
        <f t="shared" si="69"/>
        <v>0</v>
      </c>
      <c r="H161" s="17">
        <f t="shared" si="66"/>
        <v>39.379999999999995</v>
      </c>
      <c r="I161" s="17">
        <f t="shared" si="70"/>
        <v>94.822168167773327</v>
      </c>
    </row>
    <row r="162" spans="1:9" ht="76.5" customHeight="1" x14ac:dyDescent="0.25">
      <c r="A162" s="179" t="s">
        <v>993</v>
      </c>
      <c r="B162" s="91">
        <v>441</v>
      </c>
      <c r="C162" s="50" t="s">
        <v>472</v>
      </c>
      <c r="D162" s="61">
        <v>196.98</v>
      </c>
      <c r="E162" s="61">
        <v>196.98</v>
      </c>
      <c r="F162" s="61">
        <v>196.98</v>
      </c>
      <c r="G162" s="17">
        <f t="shared" si="69"/>
        <v>0</v>
      </c>
      <c r="H162" s="17">
        <f t="shared" si="66"/>
        <v>0</v>
      </c>
      <c r="I162" s="17">
        <f t="shared" si="70"/>
        <v>100</v>
      </c>
    </row>
    <row r="163" spans="1:9" s="200" customFormat="1" ht="0.75" hidden="1" customHeight="1" x14ac:dyDescent="0.25">
      <c r="A163" s="195"/>
      <c r="B163" s="213"/>
      <c r="C163" s="196"/>
      <c r="D163" s="197"/>
      <c r="E163" s="197"/>
      <c r="F163" s="197"/>
      <c r="G163" s="208"/>
      <c r="H163" s="208"/>
      <c r="I163" s="208"/>
    </row>
    <row r="164" spans="1:9" ht="84.75" customHeight="1" x14ac:dyDescent="0.25">
      <c r="A164" s="179" t="s">
        <v>994</v>
      </c>
      <c r="B164" s="91">
        <v>441</v>
      </c>
      <c r="C164" s="50" t="s">
        <v>473</v>
      </c>
      <c r="D164" s="61">
        <v>25.72</v>
      </c>
      <c r="E164" s="61">
        <v>23.72</v>
      </c>
      <c r="F164" s="61">
        <v>23.72</v>
      </c>
      <c r="G164" s="17">
        <f t="shared" si="69"/>
        <v>0</v>
      </c>
      <c r="H164" s="17">
        <f t="shared" si="66"/>
        <v>2</v>
      </c>
      <c r="I164" s="17">
        <f t="shared" si="70"/>
        <v>92.223950233281499</v>
      </c>
    </row>
    <row r="165" spans="1:9" ht="73.5" customHeight="1" x14ac:dyDescent="0.25">
      <c r="A165" s="179" t="s">
        <v>995</v>
      </c>
      <c r="B165" s="91">
        <v>441</v>
      </c>
      <c r="C165" s="50" t="s">
        <v>474</v>
      </c>
      <c r="D165" s="61">
        <v>524.57000000000005</v>
      </c>
      <c r="E165" s="61">
        <v>524.57000000000005</v>
      </c>
      <c r="F165" s="61">
        <v>524.57000000000005</v>
      </c>
      <c r="G165" s="17">
        <f t="shared" si="69"/>
        <v>0</v>
      </c>
      <c r="H165" s="17">
        <f t="shared" si="66"/>
        <v>0</v>
      </c>
      <c r="I165" s="17">
        <f t="shared" si="70"/>
        <v>100</v>
      </c>
    </row>
    <row r="166" spans="1:9" ht="77.25" customHeight="1" x14ac:dyDescent="0.25">
      <c r="A166" s="179" t="s">
        <v>996</v>
      </c>
      <c r="B166" s="91">
        <v>441</v>
      </c>
      <c r="C166" s="50" t="s">
        <v>475</v>
      </c>
      <c r="D166" s="61">
        <v>171.47</v>
      </c>
      <c r="E166" s="61">
        <v>171.27</v>
      </c>
      <c r="F166" s="61">
        <v>171.27</v>
      </c>
      <c r="G166" s="17">
        <f t="shared" si="69"/>
        <v>0</v>
      </c>
      <c r="H166" s="17">
        <f t="shared" si="66"/>
        <v>0.19999999999998863</v>
      </c>
      <c r="I166" s="17">
        <f t="shared" si="70"/>
        <v>99.883361520965778</v>
      </c>
    </row>
    <row r="167" spans="1:9" ht="31.5" customHeight="1" x14ac:dyDescent="0.25">
      <c r="A167" s="179" t="s">
        <v>70</v>
      </c>
      <c r="B167" s="91">
        <v>441</v>
      </c>
      <c r="C167" s="50" t="s">
        <v>476</v>
      </c>
      <c r="D167" s="61">
        <v>8157.84</v>
      </c>
      <c r="E167" s="61">
        <v>8157.84</v>
      </c>
      <c r="F167" s="61">
        <v>8157.84</v>
      </c>
      <c r="G167" s="17">
        <f t="shared" si="69"/>
        <v>0</v>
      </c>
      <c r="H167" s="17">
        <f t="shared" si="66"/>
        <v>0</v>
      </c>
      <c r="I167" s="17">
        <f t="shared" si="70"/>
        <v>100</v>
      </c>
    </row>
    <row r="168" spans="1:9" ht="33.75" customHeight="1" x14ac:dyDescent="0.25">
      <c r="A168" s="179" t="s">
        <v>72</v>
      </c>
      <c r="B168" s="91">
        <v>441</v>
      </c>
      <c r="C168" s="50" t="s">
        <v>477</v>
      </c>
      <c r="D168" s="61">
        <v>22.57</v>
      </c>
      <c r="E168" s="61">
        <v>22.57</v>
      </c>
      <c r="F168" s="61">
        <v>22.57</v>
      </c>
      <c r="G168" s="17">
        <f t="shared" si="69"/>
        <v>0</v>
      </c>
      <c r="H168" s="17">
        <f t="shared" si="66"/>
        <v>0</v>
      </c>
      <c r="I168" s="17">
        <f t="shared" si="70"/>
        <v>100</v>
      </c>
    </row>
    <row r="169" spans="1:9" ht="25.5" customHeight="1" x14ac:dyDescent="0.25">
      <c r="A169" s="179" t="s">
        <v>45</v>
      </c>
      <c r="B169" s="91">
        <v>441</v>
      </c>
      <c r="C169" s="50" t="s">
        <v>741</v>
      </c>
      <c r="D169" s="61">
        <v>33.97</v>
      </c>
      <c r="E169" s="61">
        <v>20.29</v>
      </c>
      <c r="F169" s="61">
        <v>20.29</v>
      </c>
      <c r="G169" s="17">
        <f t="shared" si="69"/>
        <v>0</v>
      </c>
      <c r="H169" s="17">
        <f t="shared" si="66"/>
        <v>13.68</v>
      </c>
      <c r="I169" s="17">
        <f t="shared" si="70"/>
        <v>59.729172799528996</v>
      </c>
    </row>
    <row r="170" spans="1:9" ht="54" hidden="1" customHeight="1" x14ac:dyDescent="0.25">
      <c r="A170" s="179"/>
      <c r="B170" s="91"/>
      <c r="C170" s="50"/>
      <c r="D170" s="61"/>
      <c r="E170" s="61"/>
      <c r="F170" s="61"/>
      <c r="G170" s="17"/>
      <c r="H170" s="17"/>
      <c r="I170" s="17"/>
    </row>
    <row r="171" spans="1:9" ht="84" customHeight="1" x14ac:dyDescent="0.25">
      <c r="A171" s="185" t="s">
        <v>1000</v>
      </c>
      <c r="B171" s="139"/>
      <c r="C171" s="63" t="s">
        <v>478</v>
      </c>
      <c r="D171" s="14">
        <f>SUM(D172:D173)</f>
        <v>6557.25</v>
      </c>
      <c r="E171" s="14">
        <f>SUM(E172:E173)</f>
        <v>6557.25</v>
      </c>
      <c r="F171" s="14">
        <f>SUM(F172:F173)</f>
        <v>6557.25</v>
      </c>
      <c r="G171" s="15">
        <f t="shared" si="69"/>
        <v>0</v>
      </c>
      <c r="H171" s="15">
        <f t="shared" si="66"/>
        <v>0</v>
      </c>
      <c r="I171" s="15">
        <f t="shared" si="67"/>
        <v>100</v>
      </c>
    </row>
    <row r="172" spans="1:9" ht="72" customHeight="1" x14ac:dyDescent="0.25">
      <c r="A172" s="179" t="s">
        <v>998</v>
      </c>
      <c r="B172" s="155">
        <v>441</v>
      </c>
      <c r="C172" s="50" t="s">
        <v>479</v>
      </c>
      <c r="D172" s="61">
        <v>5295.61</v>
      </c>
      <c r="E172" s="61">
        <v>5295.61</v>
      </c>
      <c r="F172" s="61">
        <v>5295.61</v>
      </c>
      <c r="G172" s="18">
        <f t="shared" si="69"/>
        <v>0</v>
      </c>
      <c r="H172" s="18">
        <f t="shared" si="66"/>
        <v>0</v>
      </c>
      <c r="I172" s="18">
        <f t="shared" si="67"/>
        <v>100</v>
      </c>
    </row>
    <row r="173" spans="1:9" ht="57" customHeight="1" x14ac:dyDescent="0.25">
      <c r="A173" s="179" t="s">
        <v>999</v>
      </c>
      <c r="B173" s="91">
        <v>441</v>
      </c>
      <c r="C173" s="50" t="s">
        <v>997</v>
      </c>
      <c r="D173" s="61">
        <v>1261.6400000000001</v>
      </c>
      <c r="E173" s="61">
        <v>1261.6400000000001</v>
      </c>
      <c r="F173" s="61">
        <v>1261.6400000000001</v>
      </c>
      <c r="G173" s="18">
        <f t="shared" si="69"/>
        <v>0</v>
      </c>
      <c r="H173" s="18">
        <f t="shared" si="66"/>
        <v>0</v>
      </c>
      <c r="I173" s="18">
        <f t="shared" si="67"/>
        <v>100</v>
      </c>
    </row>
    <row r="174" spans="1:9" ht="135.75" customHeight="1" x14ac:dyDescent="0.25">
      <c r="A174" s="185" t="s">
        <v>1001</v>
      </c>
      <c r="B174" s="157"/>
      <c r="C174" s="63" t="s">
        <v>601</v>
      </c>
      <c r="D174" s="119">
        <f>D175</f>
        <v>2888.44</v>
      </c>
      <c r="E174" s="119">
        <f t="shared" ref="E174:F174" si="71">E175</f>
        <v>2888.44</v>
      </c>
      <c r="F174" s="119">
        <f t="shared" si="71"/>
        <v>2888.44</v>
      </c>
      <c r="G174" s="15">
        <f t="shared" ref="G174:G195" si="72">E174-F174</f>
        <v>0</v>
      </c>
      <c r="H174" s="15">
        <f t="shared" ref="H174" si="73">D174-F174</f>
        <v>0</v>
      </c>
      <c r="I174" s="15">
        <f t="shared" si="67"/>
        <v>100</v>
      </c>
    </row>
    <row r="175" spans="1:9" ht="120" customHeight="1" x14ac:dyDescent="0.25">
      <c r="A175" s="179" t="s">
        <v>1002</v>
      </c>
      <c r="B175" s="91">
        <v>441</v>
      </c>
      <c r="C175" s="50" t="s">
        <v>602</v>
      </c>
      <c r="D175" s="61">
        <v>2888.44</v>
      </c>
      <c r="E175" s="61">
        <v>2888.44</v>
      </c>
      <c r="F175" s="61">
        <v>2888.44</v>
      </c>
      <c r="G175" s="158">
        <f t="shared" ref="G175:G178" si="74">E175-F175</f>
        <v>0</v>
      </c>
      <c r="H175" s="158">
        <f t="shared" ref="H175:H178" si="75">D175-F175</f>
        <v>0</v>
      </c>
      <c r="I175" s="17">
        <f t="shared" ref="I175:I178" si="76">F175/D175*100</f>
        <v>100</v>
      </c>
    </row>
    <row r="176" spans="1:9" ht="96.75" customHeight="1" x14ac:dyDescent="0.25">
      <c r="A176" s="185" t="s">
        <v>1003</v>
      </c>
      <c r="B176" s="157"/>
      <c r="C176" s="63" t="s">
        <v>743</v>
      </c>
      <c r="D176" s="119">
        <f>D178+D177</f>
        <v>285</v>
      </c>
      <c r="E176" s="119">
        <f t="shared" ref="E176:F176" si="77">E178+E177</f>
        <v>285</v>
      </c>
      <c r="F176" s="119">
        <f t="shared" si="77"/>
        <v>285</v>
      </c>
      <c r="G176" s="160">
        <f t="shared" si="74"/>
        <v>0</v>
      </c>
      <c r="H176" s="160">
        <f t="shared" si="75"/>
        <v>0</v>
      </c>
      <c r="I176" s="15">
        <f t="shared" si="76"/>
        <v>100</v>
      </c>
    </row>
    <row r="177" spans="1:9" ht="77.25" customHeight="1" x14ac:dyDescent="0.25">
      <c r="A177" s="179" t="s">
        <v>1004</v>
      </c>
      <c r="B177" s="94"/>
      <c r="C177" s="50" t="s">
        <v>1006</v>
      </c>
      <c r="D177" s="61">
        <v>275</v>
      </c>
      <c r="E177" s="61">
        <v>275</v>
      </c>
      <c r="F177" s="61">
        <v>275</v>
      </c>
      <c r="G177" s="159">
        <f t="shared" si="74"/>
        <v>0</v>
      </c>
      <c r="H177" s="159">
        <f t="shared" si="75"/>
        <v>0</v>
      </c>
      <c r="I177" s="18">
        <f t="shared" si="76"/>
        <v>100</v>
      </c>
    </row>
    <row r="178" spans="1:9" ht="56.25" customHeight="1" x14ac:dyDescent="0.25">
      <c r="A178" s="179" t="s">
        <v>1005</v>
      </c>
      <c r="B178" s="91">
        <v>441</v>
      </c>
      <c r="C178" s="50" t="s">
        <v>1007</v>
      </c>
      <c r="D178" s="61">
        <v>10</v>
      </c>
      <c r="E178" s="61">
        <v>10</v>
      </c>
      <c r="F178" s="61">
        <v>10</v>
      </c>
      <c r="G178" s="159">
        <f t="shared" si="74"/>
        <v>0</v>
      </c>
      <c r="H178" s="159">
        <f t="shared" si="75"/>
        <v>0</v>
      </c>
      <c r="I178" s="18">
        <f t="shared" si="76"/>
        <v>100</v>
      </c>
    </row>
    <row r="179" spans="1:9" ht="74.25" customHeight="1" x14ac:dyDescent="0.25">
      <c r="A179" s="185" t="s">
        <v>1008</v>
      </c>
      <c r="B179" s="157"/>
      <c r="C179" s="63" t="s">
        <v>603</v>
      </c>
      <c r="D179" s="119">
        <f>D180</f>
        <v>108.89</v>
      </c>
      <c r="E179" s="119">
        <f>E180</f>
        <v>108.89</v>
      </c>
      <c r="F179" s="119">
        <f>F180</f>
        <v>108.89</v>
      </c>
      <c r="G179" s="15">
        <f t="shared" ref="G179:G180" si="78">E179-F179</f>
        <v>0</v>
      </c>
      <c r="H179" s="15">
        <f t="shared" ref="H179:H180" si="79">D179-F179</f>
        <v>0</v>
      </c>
      <c r="I179" s="15">
        <f t="shared" ref="I179:I180" si="80">F179/D179*100</f>
        <v>100</v>
      </c>
    </row>
    <row r="180" spans="1:9" ht="70.5" customHeight="1" x14ac:dyDescent="0.25">
      <c r="A180" s="179" t="s">
        <v>1009</v>
      </c>
      <c r="B180" s="94"/>
      <c r="C180" s="50" t="s">
        <v>742</v>
      </c>
      <c r="D180" s="61">
        <v>108.89</v>
      </c>
      <c r="E180" s="61">
        <v>108.89</v>
      </c>
      <c r="F180" s="61">
        <v>108.89</v>
      </c>
      <c r="G180" s="93">
        <f t="shared" si="78"/>
        <v>0</v>
      </c>
      <c r="H180" s="93">
        <f t="shared" si="79"/>
        <v>0</v>
      </c>
      <c r="I180" s="93">
        <f t="shared" si="80"/>
        <v>100</v>
      </c>
    </row>
    <row r="181" spans="1:9" ht="102.75" customHeight="1" x14ac:dyDescent="0.25">
      <c r="A181" s="185" t="s">
        <v>1024</v>
      </c>
      <c r="B181" s="157"/>
      <c r="C181" s="63" t="s">
        <v>1010</v>
      </c>
      <c r="D181" s="119">
        <f>SUM(D182:D185)</f>
        <v>28183</v>
      </c>
      <c r="E181" s="119">
        <f>SUM(E182:E185)</f>
        <v>15427.48</v>
      </c>
      <c r="F181" s="119">
        <f>SUM(F182:F185)</f>
        <v>15427.48</v>
      </c>
      <c r="G181" s="15">
        <f t="shared" ref="G181:G183" si="81">E181-F181</f>
        <v>0</v>
      </c>
      <c r="H181" s="15">
        <f t="shared" ref="H181:H183" si="82">D181-F181</f>
        <v>12755.52</v>
      </c>
      <c r="I181" s="15">
        <f t="shared" ref="I181:I183" si="83">F181/D181*100</f>
        <v>54.740375403612106</v>
      </c>
    </row>
    <row r="182" spans="1:9" ht="88.5" customHeight="1" x14ac:dyDescent="0.25">
      <c r="A182" s="179" t="s">
        <v>1026</v>
      </c>
      <c r="B182" s="94">
        <v>441</v>
      </c>
      <c r="C182" s="50" t="s">
        <v>1011</v>
      </c>
      <c r="D182" s="61">
        <v>26200</v>
      </c>
      <c r="E182" s="61">
        <v>14400</v>
      </c>
      <c r="F182" s="61">
        <v>14400</v>
      </c>
      <c r="G182" s="18">
        <f t="shared" si="81"/>
        <v>0</v>
      </c>
      <c r="H182" s="18">
        <f t="shared" si="82"/>
        <v>11800</v>
      </c>
      <c r="I182" s="18">
        <f t="shared" si="83"/>
        <v>54.961832061068705</v>
      </c>
    </row>
    <row r="183" spans="1:9" ht="90.75" customHeight="1" x14ac:dyDescent="0.25">
      <c r="A183" s="179" t="s">
        <v>1027</v>
      </c>
      <c r="B183" s="94">
        <v>441</v>
      </c>
      <c r="C183" s="50" t="s">
        <v>1012</v>
      </c>
      <c r="D183" s="61">
        <v>383</v>
      </c>
      <c r="E183" s="61">
        <v>321</v>
      </c>
      <c r="F183" s="61">
        <v>321</v>
      </c>
      <c r="G183" s="18">
        <f t="shared" si="81"/>
        <v>0</v>
      </c>
      <c r="H183" s="18">
        <f t="shared" si="82"/>
        <v>62</v>
      </c>
      <c r="I183" s="18">
        <f t="shared" si="83"/>
        <v>83.812010443864224</v>
      </c>
    </row>
    <row r="184" spans="1:9" ht="123.75" customHeight="1" x14ac:dyDescent="0.25">
      <c r="A184" s="179" t="s">
        <v>1025</v>
      </c>
      <c r="B184" s="94">
        <v>441</v>
      </c>
      <c r="C184" s="50" t="s">
        <v>1028</v>
      </c>
      <c r="D184" s="61">
        <v>600</v>
      </c>
      <c r="E184" s="61">
        <v>6.48</v>
      </c>
      <c r="F184" s="61">
        <v>6.48</v>
      </c>
      <c r="G184" s="18">
        <f t="shared" ref="G184:G185" si="84">E184-F184</f>
        <v>0</v>
      </c>
      <c r="H184" s="18">
        <f t="shared" ref="H184:H185" si="85">D184-F184</f>
        <v>593.52</v>
      </c>
      <c r="I184" s="18">
        <f t="shared" ref="I184:I185" si="86">F184/D184*100</f>
        <v>1.08</v>
      </c>
    </row>
    <row r="185" spans="1:9" ht="123.75" customHeight="1" x14ac:dyDescent="0.25">
      <c r="A185" s="179" t="s">
        <v>1029</v>
      </c>
      <c r="B185" s="94">
        <v>441</v>
      </c>
      <c r="C185" s="50" t="s">
        <v>1030</v>
      </c>
      <c r="D185" s="61">
        <v>1000</v>
      </c>
      <c r="E185" s="61">
        <v>700</v>
      </c>
      <c r="F185" s="61">
        <v>700</v>
      </c>
      <c r="G185" s="18">
        <f t="shared" si="84"/>
        <v>0</v>
      </c>
      <c r="H185" s="18">
        <f t="shared" si="85"/>
        <v>300</v>
      </c>
      <c r="I185" s="18">
        <f t="shared" si="86"/>
        <v>70</v>
      </c>
    </row>
    <row r="186" spans="1:9" ht="73.5" customHeight="1" x14ac:dyDescent="0.25">
      <c r="A186" s="226" t="s">
        <v>744</v>
      </c>
      <c r="B186" s="227"/>
      <c r="C186" s="227"/>
      <c r="D186" s="227"/>
      <c r="E186" s="227"/>
      <c r="F186" s="227"/>
      <c r="G186" s="227"/>
      <c r="H186" s="227"/>
      <c r="I186" s="227"/>
    </row>
    <row r="187" spans="1:9" s="78" customFormat="1" ht="25.5" customHeight="1" x14ac:dyDescent="0.25">
      <c r="A187" s="176" t="s">
        <v>1</v>
      </c>
      <c r="B187" s="169"/>
      <c r="C187" s="174" t="s">
        <v>747</v>
      </c>
      <c r="D187" s="172">
        <f>D189+D191</f>
        <v>6910</v>
      </c>
      <c r="E187" s="172">
        <f>E189+E191</f>
        <v>6910</v>
      </c>
      <c r="F187" s="172">
        <f>F189+F191</f>
        <v>6910</v>
      </c>
      <c r="G187" s="173">
        <f t="shared" ref="G187" si="87">E187-F187</f>
        <v>0</v>
      </c>
      <c r="H187" s="173">
        <f t="shared" ref="H187" si="88">D187-F187</f>
        <v>0</v>
      </c>
      <c r="I187" s="172">
        <f>F187/D187*100</f>
        <v>100</v>
      </c>
    </row>
    <row r="188" spans="1:9" ht="33.75" customHeight="1" x14ac:dyDescent="0.25">
      <c r="A188" s="177" t="s">
        <v>5</v>
      </c>
      <c r="B188" s="169"/>
      <c r="C188" s="170"/>
      <c r="D188" s="169"/>
      <c r="E188" s="169"/>
      <c r="F188" s="169"/>
      <c r="G188" s="171"/>
      <c r="H188" s="171"/>
      <c r="I188" s="169"/>
    </row>
    <row r="189" spans="1:9" ht="72" customHeight="1" x14ac:dyDescent="0.25">
      <c r="A189" s="185" t="s">
        <v>1013</v>
      </c>
      <c r="B189" s="157"/>
      <c r="C189" s="63" t="s">
        <v>745</v>
      </c>
      <c r="D189" s="119">
        <f>SUM(D190)</f>
        <v>6100</v>
      </c>
      <c r="E189" s="119">
        <f>SUM(E190)</f>
        <v>6100</v>
      </c>
      <c r="F189" s="119">
        <f>SUM(F190)</f>
        <v>6100</v>
      </c>
      <c r="G189" s="15">
        <f t="shared" ref="G189:G190" si="89">E189-F189</f>
        <v>0</v>
      </c>
      <c r="H189" s="15">
        <f t="shared" ref="H189:H190" si="90">D189-F189</f>
        <v>0</v>
      </c>
      <c r="I189" s="15">
        <f t="shared" ref="I189:I190" si="91">F189/D189*100</f>
        <v>100</v>
      </c>
    </row>
    <row r="190" spans="1:9" ht="79.5" customHeight="1" x14ac:dyDescent="0.25">
      <c r="A190" s="179" t="s">
        <v>1014</v>
      </c>
      <c r="B190" s="91">
        <v>441</v>
      </c>
      <c r="C190" s="50" t="s">
        <v>746</v>
      </c>
      <c r="D190" s="61">
        <v>6100</v>
      </c>
      <c r="E190" s="61">
        <v>6100</v>
      </c>
      <c r="F190" s="61">
        <v>6100</v>
      </c>
      <c r="G190" s="18">
        <f t="shared" si="89"/>
        <v>0</v>
      </c>
      <c r="H190" s="18">
        <f t="shared" si="90"/>
        <v>0</v>
      </c>
      <c r="I190" s="18">
        <f t="shared" si="91"/>
        <v>100</v>
      </c>
    </row>
    <row r="191" spans="1:9" ht="106.5" customHeight="1" x14ac:dyDescent="0.25">
      <c r="A191" s="185" t="s">
        <v>1031</v>
      </c>
      <c r="B191" s="157"/>
      <c r="C191" s="63" t="s">
        <v>745</v>
      </c>
      <c r="D191" s="119">
        <f>SUM(D193+D192)</f>
        <v>810</v>
      </c>
      <c r="E191" s="119">
        <f>SUM(E193+E192)</f>
        <v>810</v>
      </c>
      <c r="F191" s="119">
        <f>SUM(F193+F192)</f>
        <v>810</v>
      </c>
      <c r="G191" s="15">
        <f t="shared" ref="G191:G193" si="92">E191-F191</f>
        <v>0</v>
      </c>
      <c r="H191" s="15">
        <f t="shared" ref="H191:H193" si="93">D191-F191</f>
        <v>0</v>
      </c>
      <c r="I191" s="15">
        <f t="shared" ref="I191:I193" si="94">F191/D191*100</f>
        <v>100</v>
      </c>
    </row>
    <row r="192" spans="1:9" s="78" customFormat="1" ht="106.5" customHeight="1" x14ac:dyDescent="0.25">
      <c r="A192" s="189" t="s">
        <v>1032</v>
      </c>
      <c r="B192" s="94">
        <v>441</v>
      </c>
      <c r="C192" s="58" t="s">
        <v>1033</v>
      </c>
      <c r="D192" s="156">
        <v>700</v>
      </c>
      <c r="E192" s="156">
        <v>700</v>
      </c>
      <c r="F192" s="156">
        <v>700</v>
      </c>
      <c r="G192" s="18">
        <f t="shared" ref="G192" si="95">E192-F192</f>
        <v>0</v>
      </c>
      <c r="H192" s="18">
        <f t="shared" ref="H192" si="96">D192-F192</f>
        <v>0</v>
      </c>
      <c r="I192" s="18">
        <f t="shared" ref="I192" si="97">F192/D192*100</f>
        <v>100</v>
      </c>
    </row>
    <row r="193" spans="1:9" ht="102.75" customHeight="1" x14ac:dyDescent="0.25">
      <c r="A193" s="179" t="s">
        <v>1034</v>
      </c>
      <c r="B193" s="91">
        <v>441</v>
      </c>
      <c r="C193" s="50" t="s">
        <v>1035</v>
      </c>
      <c r="D193" s="61">
        <v>110</v>
      </c>
      <c r="E193" s="61">
        <v>110</v>
      </c>
      <c r="F193" s="61">
        <v>110</v>
      </c>
      <c r="G193" s="18">
        <f t="shared" si="92"/>
        <v>0</v>
      </c>
      <c r="H193" s="18">
        <f t="shared" si="93"/>
        <v>0</v>
      </c>
      <c r="I193" s="18">
        <f t="shared" si="94"/>
        <v>100</v>
      </c>
    </row>
    <row r="194" spans="1:9" s="76" customFormat="1" ht="62.25" customHeight="1" x14ac:dyDescent="0.25">
      <c r="A194" s="226" t="s">
        <v>47</v>
      </c>
      <c r="B194" s="227"/>
      <c r="C194" s="227"/>
      <c r="D194" s="227"/>
      <c r="E194" s="227"/>
      <c r="F194" s="227"/>
      <c r="G194" s="227"/>
      <c r="H194" s="227"/>
      <c r="I194" s="227"/>
    </row>
    <row r="195" spans="1:9" s="79" customFormat="1" ht="33.75" customHeight="1" x14ac:dyDescent="0.3">
      <c r="A195" s="176" t="s">
        <v>1</v>
      </c>
      <c r="B195" s="9"/>
      <c r="C195" s="69" t="s">
        <v>122</v>
      </c>
      <c r="D195" s="107">
        <f>D197+D208+D211+D226</f>
        <v>992650.5322299999</v>
      </c>
      <c r="E195" s="107">
        <f t="shared" ref="E195:F195" si="98">E197+E208+E211+E226</f>
        <v>991525.6817999999</v>
      </c>
      <c r="F195" s="107">
        <f t="shared" si="98"/>
        <v>991525.68489999988</v>
      </c>
      <c r="G195" s="107">
        <f t="shared" si="72"/>
        <v>-3.0999999726191163E-3</v>
      </c>
      <c r="H195" s="107">
        <f t="shared" ref="H195" si="99">D195-F195</f>
        <v>1124.8473300000187</v>
      </c>
      <c r="I195" s="107">
        <f>F195/D195*100</f>
        <v>99.886682443269024</v>
      </c>
    </row>
    <row r="196" spans="1:9" ht="30.75" customHeight="1" x14ac:dyDescent="0.25">
      <c r="A196" s="177" t="s">
        <v>5</v>
      </c>
      <c r="B196" s="27"/>
      <c r="C196" s="27"/>
      <c r="D196" s="28"/>
      <c r="E196" s="28"/>
      <c r="F196" s="100"/>
      <c r="G196" s="28"/>
      <c r="H196" s="28"/>
      <c r="I196" s="28"/>
    </row>
    <row r="197" spans="1:9" s="77" customFormat="1" ht="95.25" customHeight="1" x14ac:dyDescent="0.25">
      <c r="A197" s="187" t="s">
        <v>16</v>
      </c>
      <c r="B197" s="13"/>
      <c r="C197" s="14" t="s">
        <v>121</v>
      </c>
      <c r="D197" s="15">
        <f>SUM(D198:D207)</f>
        <v>84655.202229999995</v>
      </c>
      <c r="E197" s="15">
        <f>SUM(E198:E207)</f>
        <v>84349.64</v>
      </c>
      <c r="F197" s="15">
        <f>SUM(F198:F207)</f>
        <v>84349.643100000001</v>
      </c>
      <c r="G197" s="15">
        <f t="shared" ref="G197:G227" si="100">E197-F197</f>
        <v>-3.1000000017229468E-3</v>
      </c>
      <c r="H197" s="15">
        <f t="shared" ref="H197:H227" si="101">D197-F197</f>
        <v>305.55912999999418</v>
      </c>
      <c r="I197" s="29">
        <f>F197/D197*100</f>
        <v>99.639054515315166</v>
      </c>
    </row>
    <row r="198" spans="1:9" ht="38.25" customHeight="1" x14ac:dyDescent="0.25">
      <c r="A198" s="179" t="s">
        <v>781</v>
      </c>
      <c r="B198" s="16" t="s">
        <v>17</v>
      </c>
      <c r="C198" s="50" t="s">
        <v>785</v>
      </c>
      <c r="D198" s="61">
        <v>6289.4333800000004</v>
      </c>
      <c r="E198" s="61">
        <v>6289.43</v>
      </c>
      <c r="F198" s="61">
        <v>6289.43</v>
      </c>
      <c r="G198" s="18">
        <f t="shared" si="100"/>
        <v>0</v>
      </c>
      <c r="H198" s="17">
        <f t="shared" si="101"/>
        <v>3.38000000010652E-3</v>
      </c>
      <c r="I198" s="30">
        <f t="shared" ref="I198:I227" si="102">F198/D198*100</f>
        <v>99.999946259069844</v>
      </c>
    </row>
    <row r="199" spans="1:9" ht="97.5" customHeight="1" x14ac:dyDescent="0.25">
      <c r="A199" s="179" t="s">
        <v>1036</v>
      </c>
      <c r="B199" s="57">
        <v>441</v>
      </c>
      <c r="C199" s="50" t="s">
        <v>1037</v>
      </c>
      <c r="D199" s="61">
        <v>14.09</v>
      </c>
      <c r="E199" s="61">
        <v>14.09</v>
      </c>
      <c r="F199" s="61">
        <v>14.09</v>
      </c>
      <c r="G199" s="18">
        <f t="shared" ref="G199" si="103">E199-F199</f>
        <v>0</v>
      </c>
      <c r="H199" s="17">
        <f t="shared" ref="H199" si="104">D199-F199</f>
        <v>0</v>
      </c>
      <c r="I199" s="30">
        <f t="shared" ref="I199" si="105">F199/D199*100</f>
        <v>100</v>
      </c>
    </row>
    <row r="200" spans="1:9" ht="45" customHeight="1" x14ac:dyDescent="0.25">
      <c r="A200" s="179" t="s">
        <v>639</v>
      </c>
      <c r="B200" s="16" t="s">
        <v>17</v>
      </c>
      <c r="C200" s="50" t="s">
        <v>640</v>
      </c>
      <c r="D200" s="61">
        <v>12692.218800000001</v>
      </c>
      <c r="E200" s="61">
        <v>12692.22</v>
      </c>
      <c r="F200" s="61">
        <v>12692.22</v>
      </c>
      <c r="G200" s="17">
        <f t="shared" si="100"/>
        <v>0</v>
      </c>
      <c r="H200" s="17">
        <f t="shared" si="101"/>
        <v>-1.1999999987892807E-3</v>
      </c>
      <c r="I200" s="30">
        <f t="shared" si="102"/>
        <v>100.00000945461167</v>
      </c>
    </row>
    <row r="201" spans="1:9" ht="49.5" customHeight="1" x14ac:dyDescent="0.25">
      <c r="A201" s="179" t="s">
        <v>782</v>
      </c>
      <c r="B201" s="16" t="s">
        <v>17</v>
      </c>
      <c r="C201" s="50" t="s">
        <v>786</v>
      </c>
      <c r="D201" s="61">
        <v>1500</v>
      </c>
      <c r="E201" s="61">
        <v>1234.8699999999999</v>
      </c>
      <c r="F201" s="61">
        <v>1234.8699999999999</v>
      </c>
      <c r="G201" s="17">
        <f t="shared" si="100"/>
        <v>0</v>
      </c>
      <c r="H201" s="17">
        <f t="shared" si="101"/>
        <v>265.13000000000011</v>
      </c>
      <c r="I201" s="30">
        <f t="shared" si="102"/>
        <v>82.324666666666658</v>
      </c>
    </row>
    <row r="202" spans="1:9" ht="90" customHeight="1" x14ac:dyDescent="0.25">
      <c r="A202" s="179" t="s">
        <v>783</v>
      </c>
      <c r="B202" s="16" t="s">
        <v>17</v>
      </c>
      <c r="C202" s="50" t="s">
        <v>787</v>
      </c>
      <c r="D202" s="61">
        <v>14762.53</v>
      </c>
      <c r="E202" s="61">
        <v>14762.53</v>
      </c>
      <c r="F202" s="61">
        <v>14762.53</v>
      </c>
      <c r="G202" s="17">
        <f t="shared" si="100"/>
        <v>0</v>
      </c>
      <c r="H202" s="17">
        <f t="shared" si="101"/>
        <v>0</v>
      </c>
      <c r="I202" s="30">
        <f t="shared" si="102"/>
        <v>100</v>
      </c>
    </row>
    <row r="203" spans="1:9" ht="83.25" customHeight="1" x14ac:dyDescent="0.25">
      <c r="A203" s="179" t="s">
        <v>1038</v>
      </c>
      <c r="B203" s="57">
        <v>441</v>
      </c>
      <c r="C203" s="50" t="s">
        <v>1039</v>
      </c>
      <c r="D203" s="61">
        <v>36768.36</v>
      </c>
      <c r="E203" s="61">
        <v>36768.36</v>
      </c>
      <c r="F203" s="61">
        <v>36768.36</v>
      </c>
      <c r="G203" s="17">
        <f t="shared" si="100"/>
        <v>0</v>
      </c>
      <c r="H203" s="17">
        <f t="shared" si="101"/>
        <v>0</v>
      </c>
      <c r="I203" s="30">
        <f t="shared" si="102"/>
        <v>100</v>
      </c>
    </row>
    <row r="204" spans="1:9" ht="88.5" customHeight="1" x14ac:dyDescent="0.25">
      <c r="A204" s="179" t="s">
        <v>1040</v>
      </c>
      <c r="B204" s="57">
        <v>441</v>
      </c>
      <c r="C204" s="50" t="s">
        <v>1041</v>
      </c>
      <c r="D204" s="61">
        <v>2199</v>
      </c>
      <c r="E204" s="61">
        <v>2199</v>
      </c>
      <c r="F204" s="61">
        <v>2199</v>
      </c>
      <c r="G204" s="17">
        <f t="shared" ref="G204" si="106">E204-F204</f>
        <v>0</v>
      </c>
      <c r="H204" s="17">
        <f t="shared" ref="H204" si="107">D204-F204</f>
        <v>0</v>
      </c>
      <c r="I204" s="30">
        <f t="shared" ref="I204" si="108">F204/D204*100</f>
        <v>100</v>
      </c>
    </row>
    <row r="205" spans="1:9" s="201" customFormat="1" ht="32.25" customHeight="1" x14ac:dyDescent="0.25">
      <c r="A205" s="179" t="s">
        <v>435</v>
      </c>
      <c r="B205" s="16" t="s">
        <v>17</v>
      </c>
      <c r="C205" s="50" t="s">
        <v>436</v>
      </c>
      <c r="D205" s="61">
        <v>696.14</v>
      </c>
      <c r="E205" s="61">
        <v>696.14</v>
      </c>
      <c r="F205" s="61">
        <v>696.1431</v>
      </c>
      <c r="G205" s="17">
        <f t="shared" si="100"/>
        <v>-3.1000000000176442E-3</v>
      </c>
      <c r="H205" s="17">
        <f t="shared" si="101"/>
        <v>-3.1000000000176442E-3</v>
      </c>
      <c r="I205" s="17">
        <f t="shared" si="102"/>
        <v>100.00044531272445</v>
      </c>
    </row>
    <row r="206" spans="1:9" ht="70.5" customHeight="1" x14ac:dyDescent="0.25">
      <c r="A206" s="179" t="s">
        <v>347</v>
      </c>
      <c r="B206" s="16" t="s">
        <v>17</v>
      </c>
      <c r="C206" s="50" t="s">
        <v>348</v>
      </c>
      <c r="D206" s="61">
        <v>40.430050000000001</v>
      </c>
      <c r="E206" s="61">
        <v>0</v>
      </c>
      <c r="F206" s="61">
        <v>0</v>
      </c>
      <c r="G206" s="17">
        <f t="shared" si="100"/>
        <v>0</v>
      </c>
      <c r="H206" s="17">
        <f t="shared" si="101"/>
        <v>40.430050000000001</v>
      </c>
      <c r="I206" s="30">
        <f t="shared" si="102"/>
        <v>0</v>
      </c>
    </row>
    <row r="207" spans="1:9" ht="33.75" customHeight="1" x14ac:dyDescent="0.25">
      <c r="A207" s="179" t="s">
        <v>784</v>
      </c>
      <c r="B207" s="16" t="s">
        <v>17</v>
      </c>
      <c r="C207" s="50" t="s">
        <v>788</v>
      </c>
      <c r="D207" s="61">
        <v>9693</v>
      </c>
      <c r="E207" s="61">
        <v>9693</v>
      </c>
      <c r="F207" s="61">
        <v>9693</v>
      </c>
      <c r="G207" s="17">
        <f t="shared" si="100"/>
        <v>0</v>
      </c>
      <c r="H207" s="17">
        <f t="shared" si="101"/>
        <v>0</v>
      </c>
      <c r="I207" s="30">
        <f t="shared" si="102"/>
        <v>100</v>
      </c>
    </row>
    <row r="208" spans="1:9" ht="42" customHeight="1" x14ac:dyDescent="0.25">
      <c r="A208" s="185" t="s">
        <v>349</v>
      </c>
      <c r="B208" s="43"/>
      <c r="C208" s="63" t="s">
        <v>350</v>
      </c>
      <c r="D208" s="119">
        <f>SUM(D209:D210)</f>
        <v>1369.65</v>
      </c>
      <c r="E208" s="119">
        <f>SUM(E209:E210)</f>
        <v>600</v>
      </c>
      <c r="F208" s="119">
        <f>SUM(F209:F210)</f>
        <v>600</v>
      </c>
      <c r="G208" s="15">
        <f t="shared" ref="G208:G210" si="109">E208-F208</f>
        <v>0</v>
      </c>
      <c r="H208" s="15">
        <f t="shared" ref="H208:H210" si="110">D208-F208</f>
        <v>769.65000000000009</v>
      </c>
      <c r="I208" s="29">
        <f t="shared" ref="I208:I210" si="111">F208/D208*100</f>
        <v>43.806811959259662</v>
      </c>
    </row>
    <row r="209" spans="1:10" s="78" customFormat="1" ht="42" customHeight="1" x14ac:dyDescent="0.25">
      <c r="A209" s="189" t="s">
        <v>1042</v>
      </c>
      <c r="B209" s="62">
        <v>441</v>
      </c>
      <c r="C209" s="50" t="s">
        <v>1043</v>
      </c>
      <c r="D209" s="61">
        <v>600</v>
      </c>
      <c r="E209" s="61">
        <v>600</v>
      </c>
      <c r="F209" s="61">
        <v>600</v>
      </c>
      <c r="G209" s="18">
        <f t="shared" ref="G209" si="112">E209-F209</f>
        <v>0</v>
      </c>
      <c r="H209" s="18">
        <f t="shared" ref="H209" si="113">D209-F209</f>
        <v>0</v>
      </c>
      <c r="I209" s="103">
        <f t="shared" ref="I209" si="114">F209/D209*100</f>
        <v>100</v>
      </c>
    </row>
    <row r="210" spans="1:10" ht="39.75" customHeight="1" x14ac:dyDescent="0.25">
      <c r="A210" s="179" t="s">
        <v>789</v>
      </c>
      <c r="B210" s="62">
        <v>441</v>
      </c>
      <c r="C210" s="50" t="s">
        <v>437</v>
      </c>
      <c r="D210" s="61">
        <v>769.65</v>
      </c>
      <c r="E210" s="61">
        <v>0</v>
      </c>
      <c r="F210" s="61">
        <v>0</v>
      </c>
      <c r="G210" s="18">
        <f t="shared" si="109"/>
        <v>0</v>
      </c>
      <c r="H210" s="18">
        <f t="shared" si="110"/>
        <v>769.65</v>
      </c>
      <c r="I210" s="103">
        <f t="shared" si="111"/>
        <v>0</v>
      </c>
    </row>
    <row r="211" spans="1:10" s="77" customFormat="1" ht="52.5" customHeight="1" x14ac:dyDescent="0.25">
      <c r="A211" s="187" t="s">
        <v>18</v>
      </c>
      <c r="B211" s="13"/>
      <c r="C211" s="63" t="s">
        <v>338</v>
      </c>
      <c r="D211" s="15">
        <f>SUM(D212:D225)</f>
        <v>900028.58</v>
      </c>
      <c r="E211" s="15">
        <f>SUM(E212:E225)</f>
        <v>900023.54179999989</v>
      </c>
      <c r="F211" s="15">
        <f>SUM(F212:F225)</f>
        <v>900023.54179999989</v>
      </c>
      <c r="G211" s="15">
        <f t="shared" si="100"/>
        <v>0</v>
      </c>
      <c r="H211" s="15">
        <f>D211-F211</f>
        <v>5.0382000000681728</v>
      </c>
      <c r="I211" s="29">
        <f t="shared" si="102"/>
        <v>99.999440217776197</v>
      </c>
    </row>
    <row r="212" spans="1:10" ht="141.75" customHeight="1" x14ac:dyDescent="0.25">
      <c r="A212" s="179" t="s">
        <v>790</v>
      </c>
      <c r="B212" s="16" t="s">
        <v>17</v>
      </c>
      <c r="C212" s="50" t="s">
        <v>119</v>
      </c>
      <c r="D212" s="61">
        <v>119465.4</v>
      </c>
      <c r="E212" s="61">
        <v>119460.36</v>
      </c>
      <c r="F212" s="61">
        <v>119460.36</v>
      </c>
      <c r="G212" s="17">
        <f t="shared" si="100"/>
        <v>0</v>
      </c>
      <c r="H212" s="17">
        <f t="shared" si="101"/>
        <v>5.0399999999935972</v>
      </c>
      <c r="I212" s="30">
        <f t="shared" si="102"/>
        <v>99.995781205269481</v>
      </c>
    </row>
    <row r="213" spans="1:10" ht="75.75" customHeight="1" x14ac:dyDescent="0.25">
      <c r="A213" s="179" t="s">
        <v>791</v>
      </c>
      <c r="B213" s="16" t="s">
        <v>17</v>
      </c>
      <c r="C213" s="50" t="s">
        <v>503</v>
      </c>
      <c r="D213" s="61">
        <v>12452.37</v>
      </c>
      <c r="E213" s="61">
        <v>12452.37</v>
      </c>
      <c r="F213" s="61">
        <v>12452.37</v>
      </c>
      <c r="G213" s="17">
        <f t="shared" si="100"/>
        <v>0</v>
      </c>
      <c r="H213" s="17">
        <f t="shared" si="101"/>
        <v>0</v>
      </c>
      <c r="I213" s="30">
        <f t="shared" si="102"/>
        <v>100</v>
      </c>
    </row>
    <row r="214" spans="1:10" ht="183" customHeight="1" x14ac:dyDescent="0.25">
      <c r="A214" s="179" t="s">
        <v>792</v>
      </c>
      <c r="B214" s="16" t="s">
        <v>17</v>
      </c>
      <c r="C214" s="50" t="s">
        <v>641</v>
      </c>
      <c r="D214" s="61">
        <v>10132.35</v>
      </c>
      <c r="E214" s="61">
        <v>10132.35</v>
      </c>
      <c r="F214" s="61">
        <v>10132.35</v>
      </c>
      <c r="G214" s="17">
        <f t="shared" si="100"/>
        <v>0</v>
      </c>
      <c r="H214" s="17">
        <f t="shared" si="101"/>
        <v>0</v>
      </c>
      <c r="I214" s="30">
        <f t="shared" si="102"/>
        <v>100</v>
      </c>
      <c r="J214" s="73" t="s">
        <v>40</v>
      </c>
    </row>
    <row r="215" spans="1:10" ht="127.5" customHeight="1" x14ac:dyDescent="0.25">
      <c r="A215" s="179" t="s">
        <v>793</v>
      </c>
      <c r="B215" s="16" t="s">
        <v>17</v>
      </c>
      <c r="C215" s="50" t="s">
        <v>642</v>
      </c>
      <c r="D215" s="61">
        <v>31054.03</v>
      </c>
      <c r="E215" s="61">
        <v>31054.03</v>
      </c>
      <c r="F215" s="61">
        <v>31054.03</v>
      </c>
      <c r="G215" s="17">
        <f t="shared" si="100"/>
        <v>0</v>
      </c>
      <c r="H215" s="17">
        <f t="shared" si="101"/>
        <v>0</v>
      </c>
      <c r="I215" s="30">
        <f t="shared" si="102"/>
        <v>100</v>
      </c>
    </row>
    <row r="216" spans="1:10" ht="72" customHeight="1" x14ac:dyDescent="0.25">
      <c r="A216" s="179" t="s">
        <v>794</v>
      </c>
      <c r="B216" s="16" t="s">
        <v>17</v>
      </c>
      <c r="C216" s="50" t="s">
        <v>123</v>
      </c>
      <c r="D216" s="61">
        <v>674015.29</v>
      </c>
      <c r="E216" s="61">
        <v>674015.29</v>
      </c>
      <c r="F216" s="61">
        <v>674015.29</v>
      </c>
      <c r="G216" s="17">
        <f t="shared" si="100"/>
        <v>0</v>
      </c>
      <c r="H216" s="17">
        <f t="shared" si="101"/>
        <v>0</v>
      </c>
      <c r="I216" s="30">
        <f t="shared" si="102"/>
        <v>100</v>
      </c>
    </row>
    <row r="217" spans="1:10" ht="172.5" customHeight="1" x14ac:dyDescent="0.25">
      <c r="A217" s="179" t="s">
        <v>795</v>
      </c>
      <c r="B217" s="16" t="s">
        <v>17</v>
      </c>
      <c r="C217" s="50" t="s">
        <v>643</v>
      </c>
      <c r="D217" s="61">
        <v>11802.34</v>
      </c>
      <c r="E217" s="61">
        <v>11802.34179</v>
      </c>
      <c r="F217" s="61">
        <v>11802.34179</v>
      </c>
      <c r="G217" s="17">
        <f t="shared" si="100"/>
        <v>0</v>
      </c>
      <c r="H217" s="17">
        <f t="shared" si="101"/>
        <v>-1.7900000002555316E-3</v>
      </c>
      <c r="I217" s="30">
        <f t="shared" si="102"/>
        <v>100.00001516648393</v>
      </c>
    </row>
    <row r="218" spans="1:10" ht="151.5" customHeight="1" x14ac:dyDescent="0.25">
      <c r="A218" s="179" t="s">
        <v>796</v>
      </c>
      <c r="B218" s="16" t="s">
        <v>17</v>
      </c>
      <c r="C218" s="50" t="s">
        <v>124</v>
      </c>
      <c r="D218" s="61">
        <v>10889.5</v>
      </c>
      <c r="E218" s="61">
        <v>10889.50001</v>
      </c>
      <c r="F218" s="61">
        <v>10889.50001</v>
      </c>
      <c r="G218" s="17">
        <f t="shared" si="100"/>
        <v>0</v>
      </c>
      <c r="H218" s="17">
        <f t="shared" si="101"/>
        <v>-9.9999997473787516E-6</v>
      </c>
      <c r="I218" s="30">
        <f t="shared" si="102"/>
        <v>100.00000009183158</v>
      </c>
    </row>
    <row r="219" spans="1:10" ht="81" customHeight="1" x14ac:dyDescent="0.25">
      <c r="A219" s="179" t="s">
        <v>797</v>
      </c>
      <c r="B219" s="16" t="s">
        <v>17</v>
      </c>
      <c r="C219" s="50" t="s">
        <v>125</v>
      </c>
      <c r="D219" s="61">
        <v>2373.8000000000002</v>
      </c>
      <c r="E219" s="61">
        <v>2373.8000000000002</v>
      </c>
      <c r="F219" s="61">
        <v>2373.8000000000002</v>
      </c>
      <c r="G219" s="17">
        <f t="shared" si="100"/>
        <v>0</v>
      </c>
      <c r="H219" s="17">
        <f t="shared" si="101"/>
        <v>0</v>
      </c>
      <c r="I219" s="30">
        <f t="shared" si="102"/>
        <v>100</v>
      </c>
    </row>
    <row r="220" spans="1:10" ht="74.25" customHeight="1" x14ac:dyDescent="0.25">
      <c r="A220" s="179" t="s">
        <v>798</v>
      </c>
      <c r="B220" s="16" t="s">
        <v>17</v>
      </c>
      <c r="C220" s="50" t="s">
        <v>126</v>
      </c>
      <c r="D220" s="61">
        <v>1102.95</v>
      </c>
      <c r="E220" s="61">
        <v>1102.95</v>
      </c>
      <c r="F220" s="61">
        <v>1102.95</v>
      </c>
      <c r="G220" s="17">
        <f t="shared" si="100"/>
        <v>0</v>
      </c>
      <c r="H220" s="17">
        <f t="shared" si="101"/>
        <v>0</v>
      </c>
      <c r="I220" s="30">
        <f t="shared" si="102"/>
        <v>100</v>
      </c>
    </row>
    <row r="221" spans="1:10" ht="81" customHeight="1" x14ac:dyDescent="0.25">
      <c r="A221" s="179" t="s">
        <v>799</v>
      </c>
      <c r="B221" s="16" t="s">
        <v>17</v>
      </c>
      <c r="C221" s="50" t="s">
        <v>127</v>
      </c>
      <c r="D221" s="61">
        <v>1505.74</v>
      </c>
      <c r="E221" s="61">
        <v>1505.74</v>
      </c>
      <c r="F221" s="61">
        <v>1505.74</v>
      </c>
      <c r="G221" s="17">
        <f t="shared" si="100"/>
        <v>0</v>
      </c>
      <c r="H221" s="17">
        <f t="shared" si="101"/>
        <v>0</v>
      </c>
      <c r="I221" s="30">
        <f t="shared" si="102"/>
        <v>100</v>
      </c>
    </row>
    <row r="222" spans="1:10" ht="88.5" customHeight="1" x14ac:dyDescent="0.25">
      <c r="A222" s="179" t="s">
        <v>800</v>
      </c>
      <c r="B222" s="16" t="s">
        <v>17</v>
      </c>
      <c r="C222" s="50" t="s">
        <v>128</v>
      </c>
      <c r="D222" s="61">
        <v>12368</v>
      </c>
      <c r="E222" s="61">
        <v>12368</v>
      </c>
      <c r="F222" s="61">
        <v>12368</v>
      </c>
      <c r="G222" s="17">
        <f t="shared" si="100"/>
        <v>0</v>
      </c>
      <c r="H222" s="17">
        <f t="shared" si="101"/>
        <v>0</v>
      </c>
      <c r="I222" s="30">
        <f t="shared" si="102"/>
        <v>100</v>
      </c>
    </row>
    <row r="223" spans="1:10" ht="81.75" customHeight="1" x14ac:dyDescent="0.25">
      <c r="A223" s="179" t="s">
        <v>801</v>
      </c>
      <c r="B223" s="16" t="s">
        <v>17</v>
      </c>
      <c r="C223" s="50" t="s">
        <v>129</v>
      </c>
      <c r="D223" s="61">
        <v>4480.97</v>
      </c>
      <c r="E223" s="61">
        <v>4480.97</v>
      </c>
      <c r="F223" s="61">
        <v>4480.97</v>
      </c>
      <c r="G223" s="17">
        <f t="shared" si="100"/>
        <v>0</v>
      </c>
      <c r="H223" s="17">
        <f t="shared" si="101"/>
        <v>0</v>
      </c>
      <c r="I223" s="30">
        <f t="shared" si="102"/>
        <v>100</v>
      </c>
    </row>
    <row r="224" spans="1:10" ht="81.75" customHeight="1" x14ac:dyDescent="0.25">
      <c r="A224" s="179" t="s">
        <v>802</v>
      </c>
      <c r="B224" s="16" t="s">
        <v>17</v>
      </c>
      <c r="C224" s="50" t="s">
        <v>130</v>
      </c>
      <c r="D224" s="61">
        <v>1489.63</v>
      </c>
      <c r="E224" s="61">
        <v>1489.63</v>
      </c>
      <c r="F224" s="61">
        <v>1489.63</v>
      </c>
      <c r="G224" s="17">
        <f t="shared" si="100"/>
        <v>0</v>
      </c>
      <c r="H224" s="17">
        <f t="shared" si="101"/>
        <v>0</v>
      </c>
      <c r="I224" s="30">
        <f t="shared" si="102"/>
        <v>100</v>
      </c>
    </row>
    <row r="225" spans="1:9" ht="81.75" customHeight="1" x14ac:dyDescent="0.25">
      <c r="A225" s="179" t="s">
        <v>803</v>
      </c>
      <c r="B225" s="16" t="s">
        <v>17</v>
      </c>
      <c r="C225" s="50" t="s">
        <v>131</v>
      </c>
      <c r="D225" s="61">
        <v>6896.21</v>
      </c>
      <c r="E225" s="61">
        <v>6896.21</v>
      </c>
      <c r="F225" s="61">
        <v>6896.21</v>
      </c>
      <c r="G225" s="17">
        <f t="shared" si="100"/>
        <v>0</v>
      </c>
      <c r="H225" s="17">
        <f t="shared" si="101"/>
        <v>0</v>
      </c>
      <c r="I225" s="30">
        <f t="shared" si="102"/>
        <v>100</v>
      </c>
    </row>
    <row r="226" spans="1:9" ht="56.25" customHeight="1" x14ac:dyDescent="0.25">
      <c r="A226" s="188" t="s">
        <v>380</v>
      </c>
      <c r="B226" s="43"/>
      <c r="C226" s="63" t="s">
        <v>120</v>
      </c>
      <c r="D226" s="119">
        <f>D227</f>
        <v>6597.1</v>
      </c>
      <c r="E226" s="119">
        <f>E227</f>
        <v>6552.5</v>
      </c>
      <c r="F226" s="119">
        <f>F227</f>
        <v>6552.5</v>
      </c>
      <c r="G226" s="15">
        <f t="shared" si="100"/>
        <v>0</v>
      </c>
      <c r="H226" s="15">
        <f t="shared" si="101"/>
        <v>44.600000000000364</v>
      </c>
      <c r="I226" s="29">
        <f t="shared" si="102"/>
        <v>99.323945369935274</v>
      </c>
    </row>
    <row r="227" spans="1:9" ht="168.75" customHeight="1" x14ac:dyDescent="0.25">
      <c r="A227" s="179" t="s">
        <v>381</v>
      </c>
      <c r="B227" s="91">
        <v>441</v>
      </c>
      <c r="C227" s="50" t="s">
        <v>382</v>
      </c>
      <c r="D227" s="61">
        <v>6597.1</v>
      </c>
      <c r="E227" s="61">
        <v>6552.5</v>
      </c>
      <c r="F227" s="61">
        <v>6552.5</v>
      </c>
      <c r="G227" s="18">
        <f t="shared" si="100"/>
        <v>0</v>
      </c>
      <c r="H227" s="17">
        <f t="shared" si="101"/>
        <v>44.600000000000364</v>
      </c>
      <c r="I227" s="30">
        <f t="shared" si="102"/>
        <v>99.323945369935274</v>
      </c>
    </row>
    <row r="228" spans="1:9" s="76" customFormat="1" ht="61.5" customHeight="1" x14ac:dyDescent="0.25">
      <c r="A228" s="226" t="s">
        <v>49</v>
      </c>
      <c r="B228" s="228"/>
      <c r="C228" s="228"/>
      <c r="D228" s="228"/>
      <c r="E228" s="228"/>
      <c r="F228" s="228"/>
      <c r="G228" s="228"/>
      <c r="H228" s="228"/>
      <c r="I228" s="228"/>
    </row>
    <row r="229" spans="1:9" s="75" customFormat="1" ht="33.75" customHeight="1" x14ac:dyDescent="0.3">
      <c r="A229" s="176" t="s">
        <v>1</v>
      </c>
      <c r="B229" s="22"/>
      <c r="C229" s="9" t="s">
        <v>132</v>
      </c>
      <c r="D229" s="107">
        <f>D231+D258+D274</f>
        <v>61338.210049999994</v>
      </c>
      <c r="E229" s="107">
        <f>E231+E258+E274</f>
        <v>59912.26999999999</v>
      </c>
      <c r="F229" s="108">
        <f>F231+F258+F274</f>
        <v>59912.265999999989</v>
      </c>
      <c r="G229" s="107">
        <f t="shared" ref="G229:G264" si="115">E229-F229</f>
        <v>4.0000000008149073E-3</v>
      </c>
      <c r="H229" s="107">
        <f t="shared" ref="H229:H273" si="116">D229-F229</f>
        <v>1425.9440500000055</v>
      </c>
      <c r="I229" s="107">
        <f t="shared" ref="I229:I273" si="117">F229/D229*100</f>
        <v>97.675276065542761</v>
      </c>
    </row>
    <row r="230" spans="1:9" ht="26.25" customHeight="1" x14ac:dyDescent="0.25">
      <c r="A230" s="177" t="s">
        <v>5</v>
      </c>
      <c r="B230" s="23"/>
      <c r="C230" s="23"/>
      <c r="D230" s="25"/>
      <c r="E230" s="25"/>
      <c r="F230" s="101"/>
      <c r="G230" s="25"/>
      <c r="H230" s="25"/>
      <c r="I230" s="25"/>
    </row>
    <row r="231" spans="1:9" s="77" customFormat="1" ht="63.75" customHeight="1" x14ac:dyDescent="0.25">
      <c r="A231" s="187" t="s">
        <v>19</v>
      </c>
      <c r="B231" s="13"/>
      <c r="C231" s="13" t="s">
        <v>133</v>
      </c>
      <c r="D231" s="15">
        <f>SUM(D232:D257)</f>
        <v>46594.801999999996</v>
      </c>
      <c r="E231" s="15">
        <f>SUM(E232:E257)</f>
        <v>45168.859999999993</v>
      </c>
      <c r="F231" s="15">
        <f>SUM(F232:F257)</f>
        <v>45168.859999999993</v>
      </c>
      <c r="G231" s="15">
        <f t="shared" si="115"/>
        <v>0</v>
      </c>
      <c r="H231" s="15">
        <f t="shared" si="116"/>
        <v>1425.9420000000027</v>
      </c>
      <c r="I231" s="15">
        <f t="shared" si="117"/>
        <v>96.939697264943831</v>
      </c>
    </row>
    <row r="232" spans="1:9" ht="136.5" customHeight="1" x14ac:dyDescent="0.25">
      <c r="A232" s="179" t="s">
        <v>504</v>
      </c>
      <c r="B232" s="21" t="s">
        <v>17</v>
      </c>
      <c r="C232" s="50" t="s">
        <v>439</v>
      </c>
      <c r="D232" s="61">
        <v>80</v>
      </c>
      <c r="E232" s="61">
        <v>79.599999999999994</v>
      </c>
      <c r="F232" s="61">
        <v>79.599999999999994</v>
      </c>
      <c r="G232" s="17">
        <f t="shared" si="115"/>
        <v>0</v>
      </c>
      <c r="H232" s="17">
        <f t="shared" si="116"/>
        <v>0.40000000000000568</v>
      </c>
      <c r="I232" s="17">
        <f t="shared" si="117"/>
        <v>99.499999999999986</v>
      </c>
    </row>
    <row r="233" spans="1:9" s="200" customFormat="1" ht="45.75" hidden="1" customHeight="1" x14ac:dyDescent="0.25">
      <c r="A233" s="195"/>
      <c r="B233" s="214"/>
      <c r="C233" s="196"/>
      <c r="D233" s="197"/>
      <c r="E233" s="197"/>
      <c r="F233" s="197"/>
      <c r="G233" s="208"/>
      <c r="H233" s="208"/>
      <c r="I233" s="208"/>
    </row>
    <row r="234" spans="1:9" s="200" customFormat="1" ht="57" hidden="1" customHeight="1" x14ac:dyDescent="0.25">
      <c r="A234" s="195"/>
      <c r="B234" s="214"/>
      <c r="C234" s="196"/>
      <c r="D234" s="197"/>
      <c r="E234" s="197"/>
      <c r="F234" s="197"/>
      <c r="G234" s="208"/>
      <c r="H234" s="208"/>
      <c r="I234" s="208"/>
    </row>
    <row r="235" spans="1:9" s="200" customFormat="1" ht="29.25" hidden="1" customHeight="1" x14ac:dyDescent="0.25">
      <c r="A235" s="195"/>
      <c r="B235" s="214"/>
      <c r="C235" s="196"/>
      <c r="D235" s="197"/>
      <c r="E235" s="197"/>
      <c r="F235" s="197"/>
      <c r="G235" s="208"/>
      <c r="H235" s="208"/>
      <c r="I235" s="208"/>
    </row>
    <row r="236" spans="1:9" s="200" customFormat="1" ht="36" hidden="1" customHeight="1" x14ac:dyDescent="0.25">
      <c r="A236" s="195"/>
      <c r="B236" s="214"/>
      <c r="C236" s="196"/>
      <c r="D236" s="197"/>
      <c r="E236" s="197"/>
      <c r="F236" s="197"/>
      <c r="G236" s="208"/>
      <c r="H236" s="208"/>
      <c r="I236" s="208"/>
    </row>
    <row r="237" spans="1:9" ht="59.25" customHeight="1" x14ac:dyDescent="0.25">
      <c r="A237" s="179" t="s">
        <v>644</v>
      </c>
      <c r="B237" s="51">
        <v>441</v>
      </c>
      <c r="C237" s="50" t="s">
        <v>645</v>
      </c>
      <c r="D237" s="61">
        <v>76.92</v>
      </c>
      <c r="E237" s="61">
        <v>76.92</v>
      </c>
      <c r="F237" s="61">
        <v>76.92</v>
      </c>
      <c r="G237" s="17">
        <v>0</v>
      </c>
      <c r="H237" s="17">
        <f t="shared" si="116"/>
        <v>0</v>
      </c>
      <c r="I237" s="17">
        <f t="shared" si="117"/>
        <v>100</v>
      </c>
    </row>
    <row r="238" spans="1:9" ht="51" customHeight="1" x14ac:dyDescent="0.25">
      <c r="A238" s="179" t="s">
        <v>50</v>
      </c>
      <c r="B238" s="21" t="s">
        <v>17</v>
      </c>
      <c r="C238" s="50" t="s">
        <v>134</v>
      </c>
      <c r="D238" s="61">
        <v>125.1</v>
      </c>
      <c r="E238" s="61">
        <v>125.1</v>
      </c>
      <c r="F238" s="61">
        <v>125.1</v>
      </c>
      <c r="G238" s="17">
        <f t="shared" ref="G238:G257" si="118">E238-F238</f>
        <v>0</v>
      </c>
      <c r="H238" s="17">
        <f t="shared" si="116"/>
        <v>0</v>
      </c>
      <c r="I238" s="17">
        <f t="shared" ref="I238:I257" si="119">F238/D238*100</f>
        <v>100</v>
      </c>
    </row>
    <row r="239" spans="1:9" ht="138.75" customHeight="1" x14ac:dyDescent="0.25">
      <c r="A239" s="179" t="s">
        <v>438</v>
      </c>
      <c r="B239" s="21" t="s">
        <v>17</v>
      </c>
      <c r="C239" s="50" t="s">
        <v>440</v>
      </c>
      <c r="D239" s="61">
        <v>0.40200000000000002</v>
      </c>
      <c r="E239" s="61">
        <v>0.4</v>
      </c>
      <c r="F239" s="61">
        <v>0.4</v>
      </c>
      <c r="G239" s="17">
        <f t="shared" si="118"/>
        <v>0</v>
      </c>
      <c r="H239" s="17">
        <f t="shared" ref="H239:H257" si="120">D239-F239</f>
        <v>2.0000000000000018E-3</v>
      </c>
      <c r="I239" s="17">
        <f t="shared" si="119"/>
        <v>99.50248756218906</v>
      </c>
    </row>
    <row r="240" spans="1:9" ht="34.5" customHeight="1" x14ac:dyDescent="0.25">
      <c r="A240" s="179" t="s">
        <v>70</v>
      </c>
      <c r="B240" s="21" t="s">
        <v>17</v>
      </c>
      <c r="C240" s="50" t="s">
        <v>135</v>
      </c>
      <c r="D240" s="61">
        <v>35944.76</v>
      </c>
      <c r="E240" s="61">
        <v>35011.85</v>
      </c>
      <c r="F240" s="61">
        <v>35011.85</v>
      </c>
      <c r="G240" s="17">
        <f t="shared" si="118"/>
        <v>0</v>
      </c>
      <c r="H240" s="17">
        <f t="shared" si="120"/>
        <v>932.91000000000349</v>
      </c>
      <c r="I240" s="17">
        <f t="shared" si="119"/>
        <v>97.404600837507317</v>
      </c>
    </row>
    <row r="241" spans="1:9" ht="41.25" customHeight="1" x14ac:dyDescent="0.25">
      <c r="A241" s="179" t="s">
        <v>72</v>
      </c>
      <c r="B241" s="21" t="s">
        <v>17</v>
      </c>
      <c r="C241" s="50" t="s">
        <v>136</v>
      </c>
      <c r="D241" s="61">
        <v>287.25</v>
      </c>
      <c r="E241" s="61">
        <v>287.25</v>
      </c>
      <c r="F241" s="61">
        <v>287.25</v>
      </c>
      <c r="G241" s="17">
        <f t="shared" si="118"/>
        <v>0</v>
      </c>
      <c r="H241" s="17">
        <f t="shared" si="120"/>
        <v>0</v>
      </c>
      <c r="I241" s="17">
        <f t="shared" si="119"/>
        <v>100</v>
      </c>
    </row>
    <row r="242" spans="1:9" ht="50.25" customHeight="1" x14ac:dyDescent="0.25">
      <c r="A242" s="179" t="s">
        <v>760</v>
      </c>
      <c r="B242" s="21" t="s">
        <v>17</v>
      </c>
      <c r="C242" s="50" t="s">
        <v>505</v>
      </c>
      <c r="D242" s="61">
        <v>39.130000000000003</v>
      </c>
      <c r="E242" s="61">
        <v>39.130000000000003</v>
      </c>
      <c r="F242" s="61">
        <v>39.130000000000003</v>
      </c>
      <c r="G242" s="17">
        <f t="shared" si="118"/>
        <v>0</v>
      </c>
      <c r="H242" s="17">
        <f t="shared" si="120"/>
        <v>0</v>
      </c>
      <c r="I242" s="17">
        <f t="shared" si="119"/>
        <v>100</v>
      </c>
    </row>
    <row r="243" spans="1:9" ht="51.75" customHeight="1" x14ac:dyDescent="0.25">
      <c r="A243" s="179" t="s">
        <v>494</v>
      </c>
      <c r="B243" s="21" t="s">
        <v>17</v>
      </c>
      <c r="C243" s="50" t="s">
        <v>506</v>
      </c>
      <c r="D243" s="61">
        <v>859.8</v>
      </c>
      <c r="E243" s="61">
        <v>859.8</v>
      </c>
      <c r="F243" s="61">
        <v>859.8</v>
      </c>
      <c r="G243" s="17">
        <f t="shared" si="118"/>
        <v>0</v>
      </c>
      <c r="H243" s="17">
        <f t="shared" si="120"/>
        <v>0</v>
      </c>
      <c r="I243" s="17">
        <f t="shared" si="119"/>
        <v>100</v>
      </c>
    </row>
    <row r="244" spans="1:9" ht="27.75" customHeight="1" x14ac:dyDescent="0.25">
      <c r="A244" s="179" t="s">
        <v>74</v>
      </c>
      <c r="B244" s="21" t="s">
        <v>17</v>
      </c>
      <c r="C244" s="50" t="s">
        <v>137</v>
      </c>
      <c r="D244" s="61">
        <v>544.38</v>
      </c>
      <c r="E244" s="61">
        <v>484.9</v>
      </c>
      <c r="F244" s="61">
        <v>484.9</v>
      </c>
      <c r="G244" s="17">
        <f t="shared" si="118"/>
        <v>0</v>
      </c>
      <c r="H244" s="17">
        <f t="shared" si="120"/>
        <v>59.480000000000018</v>
      </c>
      <c r="I244" s="17">
        <f t="shared" si="119"/>
        <v>89.073808736544322</v>
      </c>
    </row>
    <row r="245" spans="1:9" ht="27.75" customHeight="1" x14ac:dyDescent="0.25">
      <c r="A245" s="179" t="s">
        <v>78</v>
      </c>
      <c r="B245" s="21" t="s">
        <v>17</v>
      </c>
      <c r="C245" s="50" t="s">
        <v>138</v>
      </c>
      <c r="D245" s="61">
        <v>919</v>
      </c>
      <c r="E245" s="61">
        <v>899.23</v>
      </c>
      <c r="F245" s="61">
        <v>899.23</v>
      </c>
      <c r="G245" s="17">
        <f t="shared" si="118"/>
        <v>0</v>
      </c>
      <c r="H245" s="17">
        <f t="shared" si="120"/>
        <v>19.769999999999982</v>
      </c>
      <c r="I245" s="17">
        <f t="shared" si="119"/>
        <v>97.848748639825899</v>
      </c>
    </row>
    <row r="246" spans="1:9" s="200" customFormat="1" ht="27.75" hidden="1" customHeight="1" x14ac:dyDescent="0.25">
      <c r="A246" s="195"/>
      <c r="B246" s="215"/>
      <c r="C246" s="196"/>
      <c r="D246" s="197"/>
      <c r="E246" s="197"/>
      <c r="F246" s="197"/>
      <c r="G246" s="208"/>
      <c r="H246" s="208"/>
      <c r="I246" s="208"/>
    </row>
    <row r="247" spans="1:9" ht="27.75" customHeight="1" x14ac:dyDescent="0.25">
      <c r="A247" s="179" t="s">
        <v>374</v>
      </c>
      <c r="B247" s="21" t="s">
        <v>17</v>
      </c>
      <c r="C247" s="50" t="s">
        <v>383</v>
      </c>
      <c r="D247" s="61">
        <v>148.43</v>
      </c>
      <c r="E247" s="61">
        <v>130.18</v>
      </c>
      <c r="F247" s="61">
        <v>130.18</v>
      </c>
      <c r="G247" s="17">
        <f t="shared" si="118"/>
        <v>0</v>
      </c>
      <c r="H247" s="17">
        <f t="shared" si="120"/>
        <v>18.25</v>
      </c>
      <c r="I247" s="17">
        <f t="shared" si="119"/>
        <v>87.704641918749587</v>
      </c>
    </row>
    <row r="248" spans="1:9" ht="27.75" customHeight="1" x14ac:dyDescent="0.25">
      <c r="A248" s="179" t="s">
        <v>80</v>
      </c>
      <c r="B248" s="21" t="s">
        <v>17</v>
      </c>
      <c r="C248" s="50" t="s">
        <v>139</v>
      </c>
      <c r="D248" s="61">
        <v>610.4</v>
      </c>
      <c r="E248" s="61">
        <v>535.03</v>
      </c>
      <c r="F248" s="61">
        <v>535.03</v>
      </c>
      <c r="G248" s="17">
        <f t="shared" si="118"/>
        <v>0</v>
      </c>
      <c r="H248" s="17">
        <f t="shared" si="120"/>
        <v>75.37</v>
      </c>
      <c r="I248" s="17">
        <f t="shared" si="119"/>
        <v>87.652359108781127</v>
      </c>
    </row>
    <row r="249" spans="1:9" ht="27.75" customHeight="1" x14ac:dyDescent="0.25">
      <c r="A249" s="179" t="s">
        <v>82</v>
      </c>
      <c r="B249" s="21" t="s">
        <v>17</v>
      </c>
      <c r="C249" s="50" t="s">
        <v>441</v>
      </c>
      <c r="D249" s="61">
        <v>946.03</v>
      </c>
      <c r="E249" s="61">
        <v>946.03</v>
      </c>
      <c r="F249" s="61">
        <v>946.03</v>
      </c>
      <c r="G249" s="17">
        <f t="shared" si="118"/>
        <v>0</v>
      </c>
      <c r="H249" s="17">
        <f t="shared" si="120"/>
        <v>0</v>
      </c>
      <c r="I249" s="17">
        <f t="shared" si="119"/>
        <v>100</v>
      </c>
    </row>
    <row r="250" spans="1:9" ht="27.75" customHeight="1" x14ac:dyDescent="0.25">
      <c r="A250" s="179" t="s">
        <v>84</v>
      </c>
      <c r="B250" s="21" t="s">
        <v>17</v>
      </c>
      <c r="C250" s="50" t="s">
        <v>140</v>
      </c>
      <c r="D250" s="61">
        <v>1005.88</v>
      </c>
      <c r="E250" s="61">
        <v>877.71</v>
      </c>
      <c r="F250" s="61">
        <v>877.71</v>
      </c>
      <c r="G250" s="17">
        <f t="shared" si="118"/>
        <v>0</v>
      </c>
      <c r="H250" s="17">
        <f t="shared" si="120"/>
        <v>128.16999999999996</v>
      </c>
      <c r="I250" s="17">
        <f t="shared" si="119"/>
        <v>87.257923410347161</v>
      </c>
    </row>
    <row r="251" spans="1:9" ht="27.75" customHeight="1" x14ac:dyDescent="0.25">
      <c r="A251" s="179" t="s">
        <v>70</v>
      </c>
      <c r="B251" s="21" t="s">
        <v>17</v>
      </c>
      <c r="C251" s="50" t="s">
        <v>646</v>
      </c>
      <c r="D251" s="61">
        <v>2796.25</v>
      </c>
      <c r="E251" s="61">
        <v>2796.25</v>
      </c>
      <c r="F251" s="61">
        <v>2796.25</v>
      </c>
      <c r="G251" s="17">
        <f t="shared" si="118"/>
        <v>0</v>
      </c>
      <c r="H251" s="17">
        <f t="shared" si="120"/>
        <v>0</v>
      </c>
      <c r="I251" s="17">
        <f t="shared" si="119"/>
        <v>100</v>
      </c>
    </row>
    <row r="252" spans="1:9" ht="42.75" customHeight="1" x14ac:dyDescent="0.25">
      <c r="A252" s="179" t="s">
        <v>72</v>
      </c>
      <c r="B252" s="21" t="s">
        <v>17</v>
      </c>
      <c r="C252" s="50" t="s">
        <v>647</v>
      </c>
      <c r="D252" s="61">
        <v>18.350000000000001</v>
      </c>
      <c r="E252" s="61">
        <v>18.350000000000001</v>
      </c>
      <c r="F252" s="61">
        <v>18.350000000000001</v>
      </c>
      <c r="G252" s="17">
        <f t="shared" si="118"/>
        <v>0</v>
      </c>
      <c r="H252" s="17">
        <f t="shared" si="120"/>
        <v>0</v>
      </c>
      <c r="I252" s="17">
        <f t="shared" si="119"/>
        <v>100</v>
      </c>
    </row>
    <row r="253" spans="1:9" ht="63" customHeight="1" x14ac:dyDescent="0.25">
      <c r="A253" s="179" t="s">
        <v>760</v>
      </c>
      <c r="B253" s="21" t="s">
        <v>17</v>
      </c>
      <c r="C253" s="50" t="s">
        <v>648</v>
      </c>
      <c r="D253" s="61">
        <v>88.6</v>
      </c>
      <c r="E253" s="61">
        <v>88.6</v>
      </c>
      <c r="F253" s="61">
        <v>88.6</v>
      </c>
      <c r="G253" s="17">
        <f t="shared" si="118"/>
        <v>0</v>
      </c>
      <c r="H253" s="17">
        <f t="shared" si="120"/>
        <v>0</v>
      </c>
      <c r="I253" s="17">
        <f t="shared" si="119"/>
        <v>100</v>
      </c>
    </row>
    <row r="254" spans="1:9" ht="27" customHeight="1" x14ac:dyDescent="0.25">
      <c r="A254" s="179" t="s">
        <v>74</v>
      </c>
      <c r="B254" s="21" t="s">
        <v>17</v>
      </c>
      <c r="C254" s="50" t="s">
        <v>649</v>
      </c>
      <c r="D254" s="61">
        <v>30.56</v>
      </c>
      <c r="E254" s="61">
        <v>28.38</v>
      </c>
      <c r="F254" s="61">
        <v>28.38</v>
      </c>
      <c r="G254" s="17">
        <v>28.38</v>
      </c>
      <c r="H254" s="17">
        <f t="shared" si="120"/>
        <v>2.1799999999999997</v>
      </c>
      <c r="I254" s="17">
        <f t="shared" si="119"/>
        <v>92.866492146596855</v>
      </c>
    </row>
    <row r="255" spans="1:9" ht="27" customHeight="1" x14ac:dyDescent="0.25">
      <c r="A255" s="179" t="s">
        <v>78</v>
      </c>
      <c r="B255" s="21" t="s">
        <v>17</v>
      </c>
      <c r="C255" s="50" t="s">
        <v>650</v>
      </c>
      <c r="D255" s="61">
        <v>1792.26</v>
      </c>
      <c r="E255" s="61">
        <v>1674.81</v>
      </c>
      <c r="F255" s="61">
        <v>1674.81</v>
      </c>
      <c r="G255" s="17">
        <f t="shared" si="118"/>
        <v>0</v>
      </c>
      <c r="H255" s="17">
        <f t="shared" si="120"/>
        <v>117.45000000000005</v>
      </c>
      <c r="I255" s="17">
        <f t="shared" si="119"/>
        <v>93.446821331726426</v>
      </c>
    </row>
    <row r="256" spans="1:9" ht="27" customHeight="1" x14ac:dyDescent="0.25">
      <c r="A256" s="179" t="s">
        <v>374</v>
      </c>
      <c r="B256" s="21" t="s">
        <v>17</v>
      </c>
      <c r="C256" s="50" t="s">
        <v>651</v>
      </c>
      <c r="D256" s="61">
        <v>216</v>
      </c>
      <c r="E256" s="61">
        <v>144.04</v>
      </c>
      <c r="F256" s="61">
        <v>144.04</v>
      </c>
      <c r="G256" s="17">
        <f t="shared" si="118"/>
        <v>0</v>
      </c>
      <c r="H256" s="17">
        <f t="shared" si="120"/>
        <v>71.960000000000008</v>
      </c>
      <c r="I256" s="17">
        <f t="shared" si="119"/>
        <v>66.685185185185176</v>
      </c>
    </row>
    <row r="257" spans="1:11" ht="27" customHeight="1" x14ac:dyDescent="0.25">
      <c r="A257" s="179" t="s">
        <v>80</v>
      </c>
      <c r="B257" s="21" t="s">
        <v>17</v>
      </c>
      <c r="C257" s="50" t="s">
        <v>652</v>
      </c>
      <c r="D257" s="61">
        <v>65.3</v>
      </c>
      <c r="E257" s="61">
        <v>65.3</v>
      </c>
      <c r="F257" s="61">
        <v>65.3</v>
      </c>
      <c r="G257" s="17">
        <f t="shared" si="118"/>
        <v>0</v>
      </c>
      <c r="H257" s="17">
        <f t="shared" si="120"/>
        <v>0</v>
      </c>
      <c r="I257" s="17">
        <f t="shared" si="119"/>
        <v>100</v>
      </c>
    </row>
    <row r="258" spans="1:11" s="77" customFormat="1" ht="48.75" customHeight="1" x14ac:dyDescent="0.25">
      <c r="A258" s="187" t="s">
        <v>142</v>
      </c>
      <c r="B258" s="20"/>
      <c r="C258" s="13" t="s">
        <v>141</v>
      </c>
      <c r="D258" s="15">
        <f>SUM(D259:D273)</f>
        <v>13796.488050000002</v>
      </c>
      <c r="E258" s="15">
        <f>SUM(E259:E273)</f>
        <v>13796.490000000002</v>
      </c>
      <c r="F258" s="15">
        <f>SUM(F259:F273)</f>
        <v>13796.486000000001</v>
      </c>
      <c r="G258" s="15">
        <f t="shared" si="115"/>
        <v>4.0000000008149073E-3</v>
      </c>
      <c r="H258" s="15">
        <f t="shared" si="116"/>
        <v>2.0500000009633368E-3</v>
      </c>
      <c r="I258" s="15">
        <f t="shared" si="117"/>
        <v>99.999985141146112</v>
      </c>
      <c r="K258" s="80"/>
    </row>
    <row r="259" spans="1:11" ht="126" customHeight="1" x14ac:dyDescent="0.25">
      <c r="A259" s="179" t="s">
        <v>653</v>
      </c>
      <c r="B259" s="19" t="s">
        <v>17</v>
      </c>
      <c r="C259" s="50" t="s">
        <v>143</v>
      </c>
      <c r="D259" s="61">
        <v>2531.6</v>
      </c>
      <c r="E259" s="61">
        <v>2531.6</v>
      </c>
      <c r="F259" s="61">
        <v>2531.6</v>
      </c>
      <c r="G259" s="17">
        <f t="shared" si="115"/>
        <v>0</v>
      </c>
      <c r="H259" s="17">
        <f t="shared" si="116"/>
        <v>0</v>
      </c>
      <c r="I259" s="17">
        <f t="shared" si="117"/>
        <v>100</v>
      </c>
      <c r="K259" s="81"/>
    </row>
    <row r="260" spans="1:11" ht="40.5" customHeight="1" x14ac:dyDescent="0.25">
      <c r="A260" s="179" t="s">
        <v>1044</v>
      </c>
      <c r="B260" s="19" t="s">
        <v>17</v>
      </c>
      <c r="C260" s="50" t="s">
        <v>808</v>
      </c>
      <c r="D260" s="61">
        <v>149.06</v>
      </c>
      <c r="E260" s="61">
        <v>149.06</v>
      </c>
      <c r="F260" s="61">
        <v>149.06</v>
      </c>
      <c r="G260" s="17">
        <f t="shared" si="115"/>
        <v>0</v>
      </c>
      <c r="H260" s="17">
        <f t="shared" si="116"/>
        <v>0</v>
      </c>
      <c r="I260" s="17">
        <f t="shared" si="117"/>
        <v>100</v>
      </c>
      <c r="K260" s="81"/>
    </row>
    <row r="261" spans="1:11" ht="40.5" customHeight="1" x14ac:dyDescent="0.25">
      <c r="A261" s="179" t="s">
        <v>654</v>
      </c>
      <c r="B261" s="52">
        <v>441</v>
      </c>
      <c r="C261" s="50" t="s">
        <v>658</v>
      </c>
      <c r="D261" s="61">
        <v>2416.6666700000001</v>
      </c>
      <c r="E261" s="61">
        <v>2416.67</v>
      </c>
      <c r="F261" s="61">
        <v>2416.67</v>
      </c>
      <c r="G261" s="17">
        <f t="shared" si="115"/>
        <v>0</v>
      </c>
      <c r="H261" s="17">
        <f t="shared" si="116"/>
        <v>-3.3300000000053842E-3</v>
      </c>
      <c r="I261" s="17">
        <f t="shared" si="117"/>
        <v>100.00013779310326</v>
      </c>
      <c r="K261" s="81"/>
    </row>
    <row r="262" spans="1:11" ht="30.75" customHeight="1" x14ac:dyDescent="0.25">
      <c r="A262" s="179" t="s">
        <v>655</v>
      </c>
      <c r="B262" s="19" t="s">
        <v>17</v>
      </c>
      <c r="C262" s="50" t="s">
        <v>659</v>
      </c>
      <c r="D262" s="61">
        <v>323.65237999999999</v>
      </c>
      <c r="E262" s="61">
        <v>323.64999999999998</v>
      </c>
      <c r="F262" s="61">
        <v>323.64999999999998</v>
      </c>
      <c r="G262" s="17">
        <f t="shared" si="115"/>
        <v>0</v>
      </c>
      <c r="H262" s="17">
        <f t="shared" si="116"/>
        <v>2.38000000001648E-3</v>
      </c>
      <c r="I262" s="17">
        <f t="shared" si="117"/>
        <v>99.999264643133472</v>
      </c>
      <c r="K262" s="81"/>
    </row>
    <row r="263" spans="1:11" ht="51" customHeight="1" x14ac:dyDescent="0.25">
      <c r="A263" s="179" t="s">
        <v>804</v>
      </c>
      <c r="B263" s="19" t="s">
        <v>17</v>
      </c>
      <c r="C263" s="50" t="s">
        <v>809</v>
      </c>
      <c r="D263" s="61">
        <v>1799.44</v>
      </c>
      <c r="E263" s="61">
        <v>1799.44</v>
      </c>
      <c r="F263" s="61">
        <v>1799.44</v>
      </c>
      <c r="G263" s="17">
        <f t="shared" si="115"/>
        <v>0</v>
      </c>
      <c r="H263" s="17">
        <f t="shared" si="116"/>
        <v>0</v>
      </c>
      <c r="I263" s="17">
        <f t="shared" si="117"/>
        <v>100</v>
      </c>
      <c r="K263" s="81"/>
    </row>
    <row r="264" spans="1:11" ht="88.5" customHeight="1" x14ac:dyDescent="0.25">
      <c r="A264" s="179" t="s">
        <v>805</v>
      </c>
      <c r="B264" s="19" t="s">
        <v>17</v>
      </c>
      <c r="C264" s="50" t="s">
        <v>810</v>
      </c>
      <c r="D264" s="61">
        <v>2584.5300000000002</v>
      </c>
      <c r="E264" s="61">
        <v>2584.5300000000002</v>
      </c>
      <c r="F264" s="61">
        <v>2584.5300000000002</v>
      </c>
      <c r="G264" s="17">
        <f t="shared" si="115"/>
        <v>0</v>
      </c>
      <c r="H264" s="17">
        <f t="shared" si="116"/>
        <v>0</v>
      </c>
      <c r="I264" s="17">
        <f t="shared" si="117"/>
        <v>100</v>
      </c>
      <c r="K264" s="81"/>
    </row>
    <row r="265" spans="1:11" ht="41.25" customHeight="1" x14ac:dyDescent="0.25">
      <c r="A265" s="179" t="s">
        <v>806</v>
      </c>
      <c r="B265" s="19" t="s">
        <v>17</v>
      </c>
      <c r="C265" s="50" t="s">
        <v>386</v>
      </c>
      <c r="D265" s="61">
        <v>76.73</v>
      </c>
      <c r="E265" s="61">
        <v>76.73</v>
      </c>
      <c r="F265" s="61">
        <v>76.73</v>
      </c>
      <c r="G265" s="17">
        <v>0</v>
      </c>
      <c r="H265" s="17">
        <f t="shared" si="116"/>
        <v>0</v>
      </c>
      <c r="I265" s="17">
        <f t="shared" si="117"/>
        <v>100</v>
      </c>
      <c r="K265" s="81"/>
    </row>
    <row r="266" spans="1:11" ht="41.25" customHeight="1" x14ac:dyDescent="0.25">
      <c r="A266" s="179" t="s">
        <v>384</v>
      </c>
      <c r="B266" s="19" t="s">
        <v>17</v>
      </c>
      <c r="C266" s="50" t="s">
        <v>144</v>
      </c>
      <c r="D266" s="61">
        <v>704.62</v>
      </c>
      <c r="E266" s="61">
        <v>704.62</v>
      </c>
      <c r="F266" s="61">
        <v>704.61599999999999</v>
      </c>
      <c r="G266" s="17">
        <v>0</v>
      </c>
      <c r="H266" s="17">
        <f t="shared" si="116"/>
        <v>4.0000000000190994E-3</v>
      </c>
      <c r="I266" s="17">
        <f t="shared" si="117"/>
        <v>99.999432318128925</v>
      </c>
      <c r="K266" s="81"/>
    </row>
    <row r="267" spans="1:11" ht="31.5" customHeight="1" x14ac:dyDescent="0.25">
      <c r="A267" s="179" t="s">
        <v>507</v>
      </c>
      <c r="B267" s="19" t="s">
        <v>17</v>
      </c>
      <c r="C267" s="50" t="s">
        <v>145</v>
      </c>
      <c r="D267" s="61">
        <v>140.32</v>
      </c>
      <c r="E267" s="61">
        <v>140.32</v>
      </c>
      <c r="F267" s="61">
        <v>140.32</v>
      </c>
      <c r="G267" s="17">
        <v>0</v>
      </c>
      <c r="H267" s="17">
        <f t="shared" si="116"/>
        <v>0</v>
      </c>
      <c r="I267" s="17">
        <f t="shared" si="117"/>
        <v>100</v>
      </c>
      <c r="K267" s="81"/>
    </row>
    <row r="268" spans="1:11" ht="31.5" customHeight="1" x14ac:dyDescent="0.25">
      <c r="A268" s="179" t="s">
        <v>807</v>
      </c>
      <c r="B268" s="19" t="s">
        <v>17</v>
      </c>
      <c r="C268" s="50" t="s">
        <v>508</v>
      </c>
      <c r="D268" s="61">
        <v>2247.5</v>
      </c>
      <c r="E268" s="61">
        <v>2247.5</v>
      </c>
      <c r="F268" s="61">
        <v>2247.5</v>
      </c>
      <c r="G268" s="17">
        <v>0</v>
      </c>
      <c r="H268" s="17">
        <f t="shared" si="116"/>
        <v>0</v>
      </c>
      <c r="I268" s="17">
        <f t="shared" si="117"/>
        <v>100</v>
      </c>
      <c r="K268" s="81"/>
    </row>
    <row r="269" spans="1:11" ht="41.25" customHeight="1" x14ac:dyDescent="0.25">
      <c r="A269" s="179" t="s">
        <v>351</v>
      </c>
      <c r="B269" s="19" t="s">
        <v>17</v>
      </c>
      <c r="C269" s="50" t="s">
        <v>352</v>
      </c>
      <c r="D269" s="61">
        <v>94.5</v>
      </c>
      <c r="E269" s="61">
        <v>94.5</v>
      </c>
      <c r="F269" s="61">
        <v>94.5</v>
      </c>
      <c r="G269" s="17">
        <v>0</v>
      </c>
      <c r="H269" s="17">
        <f t="shared" si="116"/>
        <v>0</v>
      </c>
      <c r="I269" s="17">
        <f t="shared" si="117"/>
        <v>100</v>
      </c>
      <c r="K269" s="81"/>
    </row>
    <row r="270" spans="1:11" ht="41.25" customHeight="1" x14ac:dyDescent="0.25">
      <c r="A270" s="179" t="s">
        <v>656</v>
      </c>
      <c r="B270" s="19" t="s">
        <v>17</v>
      </c>
      <c r="C270" s="50" t="s">
        <v>353</v>
      </c>
      <c r="D270" s="61">
        <v>387</v>
      </c>
      <c r="E270" s="61">
        <v>387</v>
      </c>
      <c r="F270" s="61">
        <v>387</v>
      </c>
      <c r="G270" s="17">
        <v>0</v>
      </c>
      <c r="H270" s="17">
        <f t="shared" si="116"/>
        <v>0</v>
      </c>
      <c r="I270" s="17">
        <f t="shared" si="117"/>
        <v>100</v>
      </c>
      <c r="K270" s="81"/>
    </row>
    <row r="271" spans="1:11" ht="41.25" customHeight="1" x14ac:dyDescent="0.25">
      <c r="A271" s="179" t="s">
        <v>385</v>
      </c>
      <c r="B271" s="19" t="s">
        <v>17</v>
      </c>
      <c r="C271" s="50" t="s">
        <v>146</v>
      </c>
      <c r="D271" s="61">
        <v>10.1</v>
      </c>
      <c r="E271" s="61">
        <v>10.1</v>
      </c>
      <c r="F271" s="61">
        <v>10.1</v>
      </c>
      <c r="G271" s="17">
        <v>0</v>
      </c>
      <c r="H271" s="17">
        <f t="shared" si="116"/>
        <v>0</v>
      </c>
      <c r="I271" s="17">
        <f t="shared" si="117"/>
        <v>100</v>
      </c>
      <c r="K271" s="81"/>
    </row>
    <row r="272" spans="1:11" ht="41.25" customHeight="1" x14ac:dyDescent="0.25">
      <c r="A272" s="179" t="s">
        <v>52</v>
      </c>
      <c r="B272" s="19" t="s">
        <v>17</v>
      </c>
      <c r="C272" s="50" t="s">
        <v>147</v>
      </c>
      <c r="D272" s="61">
        <v>49.48</v>
      </c>
      <c r="E272" s="61">
        <v>49.48</v>
      </c>
      <c r="F272" s="61">
        <v>49.48</v>
      </c>
      <c r="G272" s="17">
        <v>0</v>
      </c>
      <c r="H272" s="17">
        <f t="shared" si="116"/>
        <v>0</v>
      </c>
      <c r="I272" s="17">
        <f t="shared" si="117"/>
        <v>100</v>
      </c>
      <c r="K272" s="81"/>
    </row>
    <row r="273" spans="1:11" ht="123.75" customHeight="1" x14ac:dyDescent="0.25">
      <c r="A273" s="179" t="s">
        <v>657</v>
      </c>
      <c r="B273" s="19" t="s">
        <v>17</v>
      </c>
      <c r="C273" s="50" t="s">
        <v>148</v>
      </c>
      <c r="D273" s="61">
        <v>281.28899999999999</v>
      </c>
      <c r="E273" s="61">
        <v>281.29000000000002</v>
      </c>
      <c r="F273" s="61">
        <v>281.29000000000002</v>
      </c>
      <c r="G273" s="17">
        <v>0</v>
      </c>
      <c r="H273" s="17">
        <f t="shared" si="116"/>
        <v>-1.0000000000331966E-3</v>
      </c>
      <c r="I273" s="17">
        <f t="shared" si="117"/>
        <v>100.0003555062587</v>
      </c>
      <c r="K273" s="81"/>
    </row>
    <row r="274" spans="1:11" ht="43.5" customHeight="1" x14ac:dyDescent="0.25">
      <c r="A274" s="188" t="s">
        <v>387</v>
      </c>
      <c r="B274" s="141"/>
      <c r="C274" s="142" t="s">
        <v>388</v>
      </c>
      <c r="D274" s="119">
        <f>D275+D276</f>
        <v>946.92</v>
      </c>
      <c r="E274" s="119">
        <f>E275+E276</f>
        <v>946.92</v>
      </c>
      <c r="F274" s="119">
        <f>F275+F276</f>
        <v>946.92</v>
      </c>
      <c r="G274" s="15">
        <f t="shared" ref="G274:G275" si="121">E274-F274</f>
        <v>0</v>
      </c>
      <c r="H274" s="15">
        <f t="shared" ref="H274:H275" si="122">D274-F274</f>
        <v>0</v>
      </c>
      <c r="I274" s="15">
        <f t="shared" ref="I274:I275" si="123">F274/D274*100</f>
        <v>100</v>
      </c>
      <c r="K274" s="81"/>
    </row>
    <row r="275" spans="1:11" ht="56.25" customHeight="1" x14ac:dyDescent="0.25">
      <c r="A275" s="179" t="s">
        <v>811</v>
      </c>
      <c r="B275" s="52">
        <v>441</v>
      </c>
      <c r="C275" s="50" t="s">
        <v>389</v>
      </c>
      <c r="D275" s="61">
        <v>946.92</v>
      </c>
      <c r="E275" s="61">
        <v>946.92</v>
      </c>
      <c r="F275" s="61">
        <v>946.92</v>
      </c>
      <c r="G275" s="18">
        <f t="shared" si="121"/>
        <v>0</v>
      </c>
      <c r="H275" s="18">
        <f t="shared" si="122"/>
        <v>0</v>
      </c>
      <c r="I275" s="18">
        <f t="shared" si="123"/>
        <v>100</v>
      </c>
      <c r="K275" s="81"/>
    </row>
    <row r="276" spans="1:11" ht="51" hidden="1" customHeight="1" x14ac:dyDescent="0.25">
      <c r="A276" s="179"/>
      <c r="B276" s="52"/>
      <c r="C276" s="50"/>
      <c r="D276" s="61"/>
      <c r="E276" s="61"/>
      <c r="F276" s="61"/>
      <c r="G276" s="18"/>
      <c r="H276" s="18"/>
      <c r="I276" s="18"/>
      <c r="K276" s="81"/>
    </row>
    <row r="277" spans="1:11" s="76" customFormat="1" ht="42" customHeight="1" x14ac:dyDescent="0.25">
      <c r="A277" s="226" t="s">
        <v>54</v>
      </c>
      <c r="B277" s="228"/>
      <c r="C277" s="228"/>
      <c r="D277" s="228"/>
      <c r="E277" s="228"/>
      <c r="F277" s="228"/>
      <c r="G277" s="228"/>
      <c r="H277" s="228"/>
      <c r="I277" s="228"/>
      <c r="K277" s="82"/>
    </row>
    <row r="278" spans="1:11" s="75" customFormat="1" ht="38.25" customHeight="1" x14ac:dyDescent="0.3">
      <c r="A278" s="176" t="s">
        <v>1</v>
      </c>
      <c r="B278" s="22"/>
      <c r="C278" s="9" t="s">
        <v>149</v>
      </c>
      <c r="D278" s="107">
        <f>D280+D313+D359+D373</f>
        <v>231058.00981000002</v>
      </c>
      <c r="E278" s="107">
        <f>E280+E313+E359+E373</f>
        <v>219914.08000000002</v>
      </c>
      <c r="F278" s="108">
        <f>F280+F313+F359+F373</f>
        <v>219914.08000000002</v>
      </c>
      <c r="G278" s="107">
        <f t="shared" ref="G278:G359" si="124">E278-F278</f>
        <v>0</v>
      </c>
      <c r="H278" s="107">
        <f t="shared" ref="H278:H360" si="125">D278-F278</f>
        <v>11143.929810000001</v>
      </c>
      <c r="I278" s="107">
        <f t="shared" ref="I278:I360" si="126">F278/D278*100</f>
        <v>95.176999135773869</v>
      </c>
      <c r="K278" s="83"/>
    </row>
    <row r="279" spans="1:11" ht="27.75" customHeight="1" x14ac:dyDescent="0.25">
      <c r="A279" s="177" t="s">
        <v>5</v>
      </c>
      <c r="B279" s="23"/>
      <c r="C279" s="23"/>
      <c r="D279" s="25"/>
      <c r="E279" s="25"/>
      <c r="F279" s="101"/>
      <c r="G279" s="25"/>
      <c r="H279" s="25"/>
      <c r="I279" s="25"/>
      <c r="K279" s="81"/>
    </row>
    <row r="280" spans="1:11" s="77" customFormat="1" ht="41.25" customHeight="1" x14ac:dyDescent="0.25">
      <c r="A280" s="187" t="s">
        <v>20</v>
      </c>
      <c r="B280" s="20"/>
      <c r="C280" s="13" t="s">
        <v>150</v>
      </c>
      <c r="D280" s="15">
        <f>SUM(D281:D312)</f>
        <v>41318.717970000005</v>
      </c>
      <c r="E280" s="15">
        <f>SUM(E281:E312)</f>
        <v>40667.370000000003</v>
      </c>
      <c r="F280" s="15">
        <f>SUM(F281:F312)</f>
        <v>40667.370000000003</v>
      </c>
      <c r="G280" s="15">
        <f t="shared" ref="G280" si="127">E280-F280</f>
        <v>0</v>
      </c>
      <c r="H280" s="15">
        <f t="shared" si="125"/>
        <v>651.34797000000253</v>
      </c>
      <c r="I280" s="15">
        <f t="shared" si="126"/>
        <v>98.423600726254563</v>
      </c>
      <c r="K280" s="80"/>
    </row>
    <row r="281" spans="1:11" ht="102.75" customHeight="1" x14ac:dyDescent="0.25">
      <c r="A281" s="179" t="s">
        <v>390</v>
      </c>
      <c r="B281" s="21" t="s">
        <v>26</v>
      </c>
      <c r="C281" s="50" t="s">
        <v>392</v>
      </c>
      <c r="D281" s="61">
        <v>112.6</v>
      </c>
      <c r="E281" s="61">
        <v>112.6</v>
      </c>
      <c r="F281" s="61">
        <v>112.6</v>
      </c>
      <c r="G281" s="17">
        <f t="shared" si="124"/>
        <v>0</v>
      </c>
      <c r="H281" s="17">
        <f t="shared" si="125"/>
        <v>0</v>
      </c>
      <c r="I281" s="17">
        <f t="shared" si="126"/>
        <v>100</v>
      </c>
      <c r="K281" s="81"/>
    </row>
    <row r="282" spans="1:11" ht="68.25" customHeight="1" x14ac:dyDescent="0.25">
      <c r="A282" s="179" t="s">
        <v>812</v>
      </c>
      <c r="B282" s="51">
        <v>441</v>
      </c>
      <c r="C282" s="50" t="s">
        <v>510</v>
      </c>
      <c r="D282" s="61">
        <v>711.14</v>
      </c>
      <c r="E282" s="61">
        <v>711.14</v>
      </c>
      <c r="F282" s="61">
        <v>711.14</v>
      </c>
      <c r="G282" s="17">
        <f t="shared" si="124"/>
        <v>0</v>
      </c>
      <c r="H282" s="17">
        <f t="shared" si="125"/>
        <v>0</v>
      </c>
      <c r="I282" s="17">
        <f t="shared" si="126"/>
        <v>100</v>
      </c>
      <c r="K282" s="81"/>
    </row>
    <row r="283" spans="1:11" ht="25.5" customHeight="1" x14ac:dyDescent="0.25">
      <c r="A283" s="179" t="s">
        <v>21</v>
      </c>
      <c r="B283" s="70">
        <v>441</v>
      </c>
      <c r="C283" s="50" t="s">
        <v>151</v>
      </c>
      <c r="D283" s="61">
        <v>1398.89</v>
      </c>
      <c r="E283" s="61">
        <v>1397.66</v>
      </c>
      <c r="F283" s="61">
        <v>1397.66</v>
      </c>
      <c r="G283" s="17">
        <f t="shared" si="124"/>
        <v>0</v>
      </c>
      <c r="H283" s="17">
        <f t="shared" si="125"/>
        <v>1.2300000000000182</v>
      </c>
      <c r="I283" s="17">
        <f t="shared" si="126"/>
        <v>99.912073143706792</v>
      </c>
      <c r="K283" s="81"/>
    </row>
    <row r="284" spans="1:11" ht="25.5" customHeight="1" x14ac:dyDescent="0.25">
      <c r="A284" s="179" t="s">
        <v>0</v>
      </c>
      <c r="B284" s="70">
        <v>441</v>
      </c>
      <c r="C284" s="50" t="s">
        <v>152</v>
      </c>
      <c r="D284" s="61">
        <v>506.18400000000003</v>
      </c>
      <c r="E284" s="61">
        <v>432</v>
      </c>
      <c r="F284" s="61">
        <v>432</v>
      </c>
      <c r="G284" s="17">
        <f t="shared" si="124"/>
        <v>0</v>
      </c>
      <c r="H284" s="17">
        <f t="shared" si="125"/>
        <v>74.184000000000026</v>
      </c>
      <c r="I284" s="17">
        <f t="shared" si="126"/>
        <v>85.344459722156358</v>
      </c>
      <c r="K284" s="81"/>
    </row>
    <row r="285" spans="1:11" ht="36" customHeight="1" x14ac:dyDescent="0.25">
      <c r="A285" s="179" t="s">
        <v>509</v>
      </c>
      <c r="B285" s="51">
        <v>441</v>
      </c>
      <c r="C285" s="50" t="s">
        <v>442</v>
      </c>
      <c r="D285" s="61">
        <v>150</v>
      </c>
      <c r="E285" s="61">
        <v>150</v>
      </c>
      <c r="F285" s="61">
        <v>150</v>
      </c>
      <c r="G285" s="17">
        <f t="shared" si="124"/>
        <v>0</v>
      </c>
      <c r="H285" s="17">
        <f t="shared" si="125"/>
        <v>0</v>
      </c>
      <c r="I285" s="17">
        <f t="shared" si="126"/>
        <v>100</v>
      </c>
      <c r="K285" s="81"/>
    </row>
    <row r="286" spans="1:11" ht="102" customHeight="1" x14ac:dyDescent="0.25">
      <c r="A286" s="179" t="s">
        <v>813</v>
      </c>
      <c r="B286" s="51">
        <v>441</v>
      </c>
      <c r="C286" s="50" t="s">
        <v>814</v>
      </c>
      <c r="D286" s="61">
        <v>100</v>
      </c>
      <c r="E286" s="61">
        <v>100</v>
      </c>
      <c r="F286" s="61">
        <v>100</v>
      </c>
      <c r="G286" s="17">
        <f t="shared" si="124"/>
        <v>0</v>
      </c>
      <c r="H286" s="17">
        <f t="shared" si="125"/>
        <v>0</v>
      </c>
      <c r="I286" s="17">
        <f t="shared" si="126"/>
        <v>100</v>
      </c>
      <c r="K286" s="81"/>
    </row>
    <row r="287" spans="1:11" ht="109.5" customHeight="1" x14ac:dyDescent="0.25">
      <c r="A287" s="179" t="s">
        <v>391</v>
      </c>
      <c r="B287" s="21" t="s">
        <v>26</v>
      </c>
      <c r="C287" s="50" t="s">
        <v>393</v>
      </c>
      <c r="D287" s="61">
        <v>37.53</v>
      </c>
      <c r="E287" s="61">
        <v>37.53</v>
      </c>
      <c r="F287" s="61">
        <v>37.53</v>
      </c>
      <c r="G287" s="17">
        <f t="shared" si="124"/>
        <v>0</v>
      </c>
      <c r="H287" s="17">
        <f t="shared" si="125"/>
        <v>0</v>
      </c>
      <c r="I287" s="17">
        <f t="shared" si="126"/>
        <v>100</v>
      </c>
      <c r="K287" s="81"/>
    </row>
    <row r="288" spans="1:11" ht="29.25" customHeight="1" x14ac:dyDescent="0.25">
      <c r="A288" s="179" t="s">
        <v>70</v>
      </c>
      <c r="B288" s="21" t="s">
        <v>26</v>
      </c>
      <c r="C288" s="50" t="s">
        <v>339</v>
      </c>
      <c r="D288" s="61">
        <v>21948.79</v>
      </c>
      <c r="E288" s="61">
        <v>21948.79</v>
      </c>
      <c r="F288" s="61">
        <v>21948.79</v>
      </c>
      <c r="G288" s="17">
        <f t="shared" si="124"/>
        <v>0</v>
      </c>
      <c r="H288" s="17">
        <f t="shared" si="125"/>
        <v>0</v>
      </c>
      <c r="I288" s="17">
        <f t="shared" si="126"/>
        <v>100</v>
      </c>
      <c r="K288" s="81"/>
    </row>
    <row r="289" spans="1:11" ht="43.5" customHeight="1" x14ac:dyDescent="0.25">
      <c r="A289" s="179" t="s">
        <v>72</v>
      </c>
      <c r="B289" s="21" t="s">
        <v>26</v>
      </c>
      <c r="C289" s="50" t="s">
        <v>153</v>
      </c>
      <c r="D289" s="61">
        <v>266.75</v>
      </c>
      <c r="E289" s="61">
        <v>266.75</v>
      </c>
      <c r="F289" s="61">
        <v>266.75</v>
      </c>
      <c r="G289" s="17">
        <f t="shared" si="124"/>
        <v>0</v>
      </c>
      <c r="H289" s="17">
        <f t="shared" si="125"/>
        <v>0</v>
      </c>
      <c r="I289" s="17">
        <f t="shared" si="126"/>
        <v>100</v>
      </c>
      <c r="K289" s="81"/>
    </row>
    <row r="290" spans="1:11" ht="65.25" customHeight="1" x14ac:dyDescent="0.25">
      <c r="A290" s="179" t="s">
        <v>768</v>
      </c>
      <c r="B290" s="21" t="s">
        <v>26</v>
      </c>
      <c r="C290" s="50" t="s">
        <v>511</v>
      </c>
      <c r="D290" s="61">
        <v>2907.77</v>
      </c>
      <c r="E290" s="61">
        <v>2907.77</v>
      </c>
      <c r="F290" s="61">
        <v>2907.77</v>
      </c>
      <c r="G290" s="17">
        <f t="shared" si="124"/>
        <v>0</v>
      </c>
      <c r="H290" s="17">
        <f t="shared" si="125"/>
        <v>0</v>
      </c>
      <c r="I290" s="17">
        <f t="shared" si="126"/>
        <v>100</v>
      </c>
      <c r="K290" s="81"/>
    </row>
    <row r="291" spans="1:11" ht="27" customHeight="1" x14ac:dyDescent="0.25">
      <c r="A291" s="179" t="s">
        <v>45</v>
      </c>
      <c r="B291" s="21" t="s">
        <v>26</v>
      </c>
      <c r="C291" s="50" t="s">
        <v>154</v>
      </c>
      <c r="D291" s="61">
        <v>74.099999999999994</v>
      </c>
      <c r="E291" s="61">
        <v>74.099999999999994</v>
      </c>
      <c r="F291" s="61">
        <v>74.099999999999994</v>
      </c>
      <c r="G291" s="17">
        <f t="shared" si="124"/>
        <v>0</v>
      </c>
      <c r="H291" s="17">
        <f t="shared" si="125"/>
        <v>0</v>
      </c>
      <c r="I291" s="17">
        <f t="shared" si="126"/>
        <v>100</v>
      </c>
      <c r="K291" s="81"/>
    </row>
    <row r="292" spans="1:11" ht="44.25" customHeight="1" x14ac:dyDescent="0.25">
      <c r="A292" s="179" t="s">
        <v>494</v>
      </c>
      <c r="B292" s="21" t="s">
        <v>26</v>
      </c>
      <c r="C292" s="50" t="s">
        <v>512</v>
      </c>
      <c r="D292" s="61">
        <v>197.8</v>
      </c>
      <c r="E292" s="61">
        <v>181.93</v>
      </c>
      <c r="F292" s="61">
        <v>181.93</v>
      </c>
      <c r="G292" s="17">
        <f t="shared" si="124"/>
        <v>0</v>
      </c>
      <c r="H292" s="17">
        <f t="shared" si="125"/>
        <v>15.870000000000005</v>
      </c>
      <c r="I292" s="17">
        <f t="shared" si="126"/>
        <v>91.976744186046517</v>
      </c>
      <c r="K292" s="81"/>
    </row>
    <row r="293" spans="1:11" ht="27" customHeight="1" x14ac:dyDescent="0.25">
      <c r="A293" s="179" t="s">
        <v>74</v>
      </c>
      <c r="B293" s="21" t="s">
        <v>26</v>
      </c>
      <c r="C293" s="50" t="s">
        <v>155</v>
      </c>
      <c r="D293" s="61">
        <v>120</v>
      </c>
      <c r="E293" s="61">
        <v>109.48</v>
      </c>
      <c r="F293" s="61">
        <v>109.48</v>
      </c>
      <c r="G293" s="17">
        <f t="shared" si="124"/>
        <v>0</v>
      </c>
      <c r="H293" s="17">
        <f t="shared" si="125"/>
        <v>10.519999999999996</v>
      </c>
      <c r="I293" s="17">
        <f t="shared" si="126"/>
        <v>91.233333333333334</v>
      </c>
      <c r="K293" s="81"/>
    </row>
    <row r="294" spans="1:11" ht="36.75" customHeight="1" x14ac:dyDescent="0.25">
      <c r="A294" s="179" t="s">
        <v>76</v>
      </c>
      <c r="B294" s="21" t="s">
        <v>26</v>
      </c>
      <c r="C294" s="50" t="s">
        <v>156</v>
      </c>
      <c r="D294" s="61">
        <v>84.7</v>
      </c>
      <c r="E294" s="61">
        <v>52.04</v>
      </c>
      <c r="F294" s="61">
        <v>52.04</v>
      </c>
      <c r="G294" s="17">
        <f t="shared" si="124"/>
        <v>0</v>
      </c>
      <c r="H294" s="17">
        <f t="shared" si="125"/>
        <v>32.660000000000004</v>
      </c>
      <c r="I294" s="17">
        <f t="shared" si="126"/>
        <v>61.440377804014169</v>
      </c>
      <c r="K294" s="81"/>
    </row>
    <row r="295" spans="1:11" ht="27" customHeight="1" x14ac:dyDescent="0.25">
      <c r="A295" s="179" t="s">
        <v>78</v>
      </c>
      <c r="B295" s="21" t="s">
        <v>26</v>
      </c>
      <c r="C295" s="50" t="s">
        <v>157</v>
      </c>
      <c r="D295" s="61">
        <v>1938.7869700000001</v>
      </c>
      <c r="E295" s="61">
        <v>1598.03</v>
      </c>
      <c r="F295" s="61">
        <v>1598.03</v>
      </c>
      <c r="G295" s="17">
        <f t="shared" si="124"/>
        <v>0</v>
      </c>
      <c r="H295" s="17">
        <f t="shared" si="125"/>
        <v>340.75697000000014</v>
      </c>
      <c r="I295" s="17">
        <f t="shared" si="126"/>
        <v>82.424218066619247</v>
      </c>
      <c r="K295" s="81"/>
    </row>
    <row r="296" spans="1:11" ht="27" hidden="1" customHeight="1" x14ac:dyDescent="0.25">
      <c r="A296" s="179"/>
      <c r="B296" s="21"/>
      <c r="C296" s="50"/>
      <c r="D296" s="61"/>
      <c r="E296" s="61"/>
      <c r="F296" s="61"/>
      <c r="G296" s="17"/>
      <c r="H296" s="17"/>
      <c r="I296" s="17"/>
      <c r="K296" s="81"/>
    </row>
    <row r="297" spans="1:11" ht="27" customHeight="1" x14ac:dyDescent="0.25">
      <c r="A297" s="179" t="s">
        <v>374</v>
      </c>
      <c r="B297" s="21" t="s">
        <v>26</v>
      </c>
      <c r="C297" s="50" t="s">
        <v>394</v>
      </c>
      <c r="D297" s="61">
        <v>297</v>
      </c>
      <c r="E297" s="61">
        <v>260.64</v>
      </c>
      <c r="F297" s="61">
        <v>260.64</v>
      </c>
      <c r="G297" s="17">
        <f t="shared" si="124"/>
        <v>0</v>
      </c>
      <c r="H297" s="17">
        <f t="shared" si="125"/>
        <v>36.360000000000014</v>
      </c>
      <c r="I297" s="17">
        <f t="shared" si="126"/>
        <v>87.757575757575751</v>
      </c>
      <c r="K297" s="81"/>
    </row>
    <row r="298" spans="1:11" ht="27" customHeight="1" x14ac:dyDescent="0.25">
      <c r="A298" s="179" t="s">
        <v>80</v>
      </c>
      <c r="B298" s="21" t="s">
        <v>26</v>
      </c>
      <c r="C298" s="50" t="s">
        <v>158</v>
      </c>
      <c r="D298" s="61">
        <v>374.06</v>
      </c>
      <c r="E298" s="61">
        <v>340.78</v>
      </c>
      <c r="F298" s="61">
        <v>340.78</v>
      </c>
      <c r="G298" s="17">
        <f t="shared" si="124"/>
        <v>0</v>
      </c>
      <c r="H298" s="17">
        <f t="shared" si="125"/>
        <v>33.28000000000003</v>
      </c>
      <c r="I298" s="17">
        <f t="shared" si="126"/>
        <v>91.103031599208677</v>
      </c>
      <c r="K298" s="81"/>
    </row>
    <row r="299" spans="1:11" ht="29.25" customHeight="1" x14ac:dyDescent="0.25">
      <c r="A299" s="179" t="s">
        <v>84</v>
      </c>
      <c r="B299" s="21" t="s">
        <v>26</v>
      </c>
      <c r="C299" s="50" t="s">
        <v>159</v>
      </c>
      <c r="D299" s="61">
        <v>505.21699999999998</v>
      </c>
      <c r="E299" s="61">
        <v>501.84</v>
      </c>
      <c r="F299" s="61">
        <v>501.84</v>
      </c>
      <c r="G299" s="17">
        <f t="shared" si="124"/>
        <v>0</v>
      </c>
      <c r="H299" s="17">
        <f t="shared" si="125"/>
        <v>3.3770000000000095</v>
      </c>
      <c r="I299" s="17">
        <f t="shared" si="126"/>
        <v>99.331574353198732</v>
      </c>
      <c r="K299" s="81"/>
    </row>
    <row r="300" spans="1:11" ht="35.25" customHeight="1" x14ac:dyDescent="0.25">
      <c r="A300" s="179" t="s">
        <v>70</v>
      </c>
      <c r="B300" s="21" t="s">
        <v>26</v>
      </c>
      <c r="C300" s="50" t="s">
        <v>160</v>
      </c>
      <c r="D300" s="61">
        <v>5569.55</v>
      </c>
      <c r="E300" s="61">
        <v>5569.55</v>
      </c>
      <c r="F300" s="61">
        <v>5569.55</v>
      </c>
      <c r="G300" s="17">
        <f t="shared" si="124"/>
        <v>0</v>
      </c>
      <c r="H300" s="17">
        <f t="shared" si="125"/>
        <v>0</v>
      </c>
      <c r="I300" s="17">
        <f t="shared" si="126"/>
        <v>100</v>
      </c>
      <c r="K300" s="81"/>
    </row>
    <row r="301" spans="1:11" ht="37.5" customHeight="1" x14ac:dyDescent="0.25">
      <c r="A301" s="179" t="s">
        <v>72</v>
      </c>
      <c r="B301" s="21" t="s">
        <v>26</v>
      </c>
      <c r="C301" s="50" t="s">
        <v>161</v>
      </c>
      <c r="D301" s="61">
        <v>106.22</v>
      </c>
      <c r="E301" s="61">
        <v>106.22</v>
      </c>
      <c r="F301" s="61">
        <v>106.22</v>
      </c>
      <c r="G301" s="17">
        <f t="shared" si="124"/>
        <v>0</v>
      </c>
      <c r="H301" s="17">
        <f t="shared" si="125"/>
        <v>0</v>
      </c>
      <c r="I301" s="17">
        <f t="shared" si="126"/>
        <v>100</v>
      </c>
      <c r="K301" s="81"/>
    </row>
    <row r="302" spans="1:11" ht="64.5" customHeight="1" x14ac:dyDescent="0.25">
      <c r="A302" s="179" t="s">
        <v>768</v>
      </c>
      <c r="B302" s="21" t="s">
        <v>26</v>
      </c>
      <c r="C302" s="50" t="s">
        <v>513</v>
      </c>
      <c r="D302" s="61">
        <v>729.12</v>
      </c>
      <c r="E302" s="61">
        <v>729.12</v>
      </c>
      <c r="F302" s="61">
        <v>729.12</v>
      </c>
      <c r="G302" s="17">
        <f t="shared" si="124"/>
        <v>0</v>
      </c>
      <c r="H302" s="17">
        <f t="shared" si="125"/>
        <v>0</v>
      </c>
      <c r="I302" s="17">
        <f t="shared" si="126"/>
        <v>100</v>
      </c>
      <c r="K302" s="81"/>
    </row>
    <row r="303" spans="1:11" ht="21" customHeight="1" x14ac:dyDescent="0.25">
      <c r="A303" s="179" t="s">
        <v>45</v>
      </c>
      <c r="B303" s="21" t="s">
        <v>26</v>
      </c>
      <c r="C303" s="50" t="s">
        <v>162</v>
      </c>
      <c r="D303" s="61">
        <v>109.95</v>
      </c>
      <c r="E303" s="61">
        <v>98.84</v>
      </c>
      <c r="F303" s="61">
        <v>98.84</v>
      </c>
      <c r="G303" s="17">
        <f t="shared" si="124"/>
        <v>0</v>
      </c>
      <c r="H303" s="17">
        <f>D303-F303</f>
        <v>11.11</v>
      </c>
      <c r="I303" s="17">
        <f t="shared" si="126"/>
        <v>89.895407003183266</v>
      </c>
      <c r="K303" s="81"/>
    </row>
    <row r="304" spans="1:11" ht="42.75" customHeight="1" x14ac:dyDescent="0.25">
      <c r="A304" s="179" t="s">
        <v>494</v>
      </c>
      <c r="B304" s="21" t="s">
        <v>26</v>
      </c>
      <c r="C304" s="50" t="s">
        <v>514</v>
      </c>
      <c r="D304" s="61">
        <v>45.4</v>
      </c>
      <c r="E304" s="61">
        <v>26.4</v>
      </c>
      <c r="F304" s="61">
        <v>26.4</v>
      </c>
      <c r="G304" s="17">
        <f t="shared" si="124"/>
        <v>0</v>
      </c>
      <c r="H304" s="17">
        <f t="shared" si="125"/>
        <v>19</v>
      </c>
      <c r="I304" s="17">
        <f t="shared" si="126"/>
        <v>58.149779735682813</v>
      </c>
      <c r="K304" s="81"/>
    </row>
    <row r="305" spans="1:11" ht="24" customHeight="1" x14ac:dyDescent="0.25">
      <c r="A305" s="179" t="s">
        <v>74</v>
      </c>
      <c r="B305" s="21" t="s">
        <v>26</v>
      </c>
      <c r="C305" s="50" t="s">
        <v>163</v>
      </c>
      <c r="D305" s="61">
        <v>135</v>
      </c>
      <c r="E305" s="61">
        <v>134.80000000000001</v>
      </c>
      <c r="F305" s="61">
        <v>134.80000000000001</v>
      </c>
      <c r="G305" s="17">
        <f t="shared" si="124"/>
        <v>0</v>
      </c>
      <c r="H305" s="17">
        <f t="shared" si="125"/>
        <v>0.19999999999998863</v>
      </c>
      <c r="I305" s="17">
        <f t="shared" si="126"/>
        <v>99.851851851851862</v>
      </c>
      <c r="K305" s="81"/>
    </row>
    <row r="306" spans="1:11" ht="24" customHeight="1" x14ac:dyDescent="0.25">
      <c r="A306" s="179" t="s">
        <v>76</v>
      </c>
      <c r="B306" s="21" t="s">
        <v>26</v>
      </c>
      <c r="C306" s="50" t="s">
        <v>164</v>
      </c>
      <c r="D306" s="61">
        <v>60</v>
      </c>
      <c r="E306" s="61">
        <v>59.98</v>
      </c>
      <c r="F306" s="61">
        <v>59.98</v>
      </c>
      <c r="G306" s="17">
        <f t="shared" si="124"/>
        <v>0</v>
      </c>
      <c r="H306" s="17">
        <f t="shared" si="125"/>
        <v>2.0000000000003126E-2</v>
      </c>
      <c r="I306" s="17">
        <f t="shared" si="126"/>
        <v>99.966666666666654</v>
      </c>
      <c r="K306" s="81"/>
    </row>
    <row r="307" spans="1:11" ht="24" customHeight="1" x14ac:dyDescent="0.25">
      <c r="A307" s="179" t="s">
        <v>78</v>
      </c>
      <c r="B307" s="21" t="s">
        <v>26</v>
      </c>
      <c r="C307" s="50" t="s">
        <v>165</v>
      </c>
      <c r="D307" s="61">
        <v>794.71</v>
      </c>
      <c r="E307" s="61">
        <v>782.56</v>
      </c>
      <c r="F307" s="61">
        <v>782.56</v>
      </c>
      <c r="G307" s="17">
        <f t="shared" si="124"/>
        <v>0</v>
      </c>
      <c r="H307" s="17">
        <f t="shared" si="125"/>
        <v>12.150000000000091</v>
      </c>
      <c r="I307" s="17">
        <f t="shared" si="126"/>
        <v>98.471140416000793</v>
      </c>
      <c r="K307" s="81"/>
    </row>
    <row r="308" spans="1:11" ht="24" customHeight="1" x14ac:dyDescent="0.25">
      <c r="A308" s="179" t="s">
        <v>51</v>
      </c>
      <c r="B308" s="21" t="s">
        <v>26</v>
      </c>
      <c r="C308" s="50" t="s">
        <v>660</v>
      </c>
      <c r="D308" s="61">
        <v>300</v>
      </c>
      <c r="E308" s="61">
        <v>300</v>
      </c>
      <c r="F308" s="61">
        <v>300</v>
      </c>
      <c r="G308" s="17">
        <f t="shared" si="124"/>
        <v>0</v>
      </c>
      <c r="H308" s="17">
        <f t="shared" si="125"/>
        <v>0</v>
      </c>
      <c r="I308" s="17">
        <f t="shared" si="126"/>
        <v>100</v>
      </c>
      <c r="K308" s="81"/>
    </row>
    <row r="309" spans="1:11" ht="24" customHeight="1" x14ac:dyDescent="0.25">
      <c r="A309" s="179" t="s">
        <v>374</v>
      </c>
      <c r="B309" s="21" t="s">
        <v>26</v>
      </c>
      <c r="C309" s="50" t="s">
        <v>395</v>
      </c>
      <c r="D309" s="61">
        <v>296.42</v>
      </c>
      <c r="E309" s="61">
        <v>236.65</v>
      </c>
      <c r="F309" s="61">
        <v>236.65</v>
      </c>
      <c r="G309" s="17">
        <f t="shared" si="124"/>
        <v>0</v>
      </c>
      <c r="H309" s="17">
        <f t="shared" si="125"/>
        <v>59.77000000000001</v>
      </c>
      <c r="I309" s="17">
        <f t="shared" si="126"/>
        <v>79.836043451858856</v>
      </c>
      <c r="K309" s="81"/>
    </row>
    <row r="310" spans="1:11" ht="24" customHeight="1" x14ac:dyDescent="0.25">
      <c r="A310" s="179" t="s">
        <v>80</v>
      </c>
      <c r="B310" s="21" t="s">
        <v>26</v>
      </c>
      <c r="C310" s="50" t="s">
        <v>166</v>
      </c>
      <c r="D310" s="61">
        <v>935.77</v>
      </c>
      <c r="E310" s="61">
        <v>935.39</v>
      </c>
      <c r="F310" s="61">
        <v>935.39</v>
      </c>
      <c r="G310" s="17">
        <f t="shared" si="124"/>
        <v>0</v>
      </c>
      <c r="H310" s="17">
        <f t="shared" si="125"/>
        <v>0.37999999999999545</v>
      </c>
      <c r="I310" s="17">
        <f t="shared" si="126"/>
        <v>99.959391730874032</v>
      </c>
      <c r="K310" s="81"/>
    </row>
    <row r="311" spans="1:11" ht="24" customHeight="1" x14ac:dyDescent="0.25">
      <c r="A311" s="179" t="s">
        <v>82</v>
      </c>
      <c r="B311" s="21" t="s">
        <v>26</v>
      </c>
      <c r="C311" s="50" t="s">
        <v>1045</v>
      </c>
      <c r="D311" s="61">
        <v>200.26</v>
      </c>
      <c r="E311" s="61">
        <v>200.26</v>
      </c>
      <c r="F311" s="61">
        <v>200.26</v>
      </c>
      <c r="G311" s="17">
        <f t="shared" ref="G311" si="128">E311-F311</f>
        <v>0</v>
      </c>
      <c r="H311" s="17">
        <f t="shared" ref="H311" si="129">D311-F311</f>
        <v>0</v>
      </c>
      <c r="I311" s="17">
        <f t="shared" ref="I311" si="130">F311/D311*100</f>
        <v>100</v>
      </c>
      <c r="K311" s="81"/>
    </row>
    <row r="312" spans="1:11" ht="28.5" customHeight="1" x14ac:dyDescent="0.25">
      <c r="A312" s="179" t="s">
        <v>84</v>
      </c>
      <c r="B312" s="21" t="s">
        <v>26</v>
      </c>
      <c r="C312" s="50" t="s">
        <v>167</v>
      </c>
      <c r="D312" s="61">
        <v>305</v>
      </c>
      <c r="E312" s="61">
        <v>304.52</v>
      </c>
      <c r="F312" s="61">
        <v>304.52</v>
      </c>
      <c r="G312" s="17">
        <f t="shared" si="124"/>
        <v>0</v>
      </c>
      <c r="H312" s="17">
        <f t="shared" si="125"/>
        <v>0.48000000000001819</v>
      </c>
      <c r="I312" s="17">
        <f t="shared" si="126"/>
        <v>99.842622950819674</v>
      </c>
      <c r="K312" s="81"/>
    </row>
    <row r="313" spans="1:11" s="77" customFormat="1" ht="39.75" customHeight="1" x14ac:dyDescent="0.25">
      <c r="A313" s="187" t="s">
        <v>22</v>
      </c>
      <c r="B313" s="20"/>
      <c r="C313" s="13" t="s">
        <v>168</v>
      </c>
      <c r="D313" s="15">
        <f>SUM(D314:D358)</f>
        <v>120961.83184000001</v>
      </c>
      <c r="E313" s="15">
        <f>SUM(E314:E358)</f>
        <v>113386.79000000002</v>
      </c>
      <c r="F313" s="15">
        <f>SUM(F314:F358)</f>
        <v>113386.79000000002</v>
      </c>
      <c r="G313" s="15">
        <f t="shared" si="124"/>
        <v>0</v>
      </c>
      <c r="H313" s="15">
        <f t="shared" si="125"/>
        <v>7575.0418399999908</v>
      </c>
      <c r="I313" s="15">
        <f t="shared" si="126"/>
        <v>93.737659454413901</v>
      </c>
    </row>
    <row r="314" spans="1:11" ht="101.25" customHeight="1" x14ac:dyDescent="0.25">
      <c r="A314" s="179" t="s">
        <v>815</v>
      </c>
      <c r="B314" s="51">
        <v>441</v>
      </c>
      <c r="C314" s="50" t="s">
        <v>823</v>
      </c>
      <c r="D314" s="61">
        <v>8876.2199999999993</v>
      </c>
      <c r="E314" s="61">
        <v>8876.2199999999993</v>
      </c>
      <c r="F314" s="61">
        <v>8876.2199999999993</v>
      </c>
      <c r="G314" s="17">
        <f t="shared" si="124"/>
        <v>0</v>
      </c>
      <c r="H314" s="17">
        <f t="shared" si="125"/>
        <v>0</v>
      </c>
      <c r="I314" s="17">
        <f t="shared" si="126"/>
        <v>100</v>
      </c>
    </row>
    <row r="315" spans="1:11" ht="48" customHeight="1" x14ac:dyDescent="0.25">
      <c r="A315" s="179" t="s">
        <v>306</v>
      </c>
      <c r="B315" s="51">
        <v>441</v>
      </c>
      <c r="C315" s="50" t="s">
        <v>1046</v>
      </c>
      <c r="D315" s="61">
        <v>100</v>
      </c>
      <c r="E315" s="61">
        <v>100</v>
      </c>
      <c r="F315" s="61">
        <v>100</v>
      </c>
      <c r="G315" s="17">
        <f t="shared" si="124"/>
        <v>0</v>
      </c>
      <c r="H315" s="17">
        <f t="shared" si="125"/>
        <v>0</v>
      </c>
      <c r="I315" s="17">
        <f t="shared" si="126"/>
        <v>100</v>
      </c>
    </row>
    <row r="316" spans="1:11" ht="54.75" customHeight="1" x14ac:dyDescent="0.25">
      <c r="A316" s="179" t="s">
        <v>307</v>
      </c>
      <c r="B316" s="51">
        <v>441</v>
      </c>
      <c r="C316" s="50" t="s">
        <v>1047</v>
      </c>
      <c r="D316" s="61">
        <v>200</v>
      </c>
      <c r="E316" s="61">
        <v>61.93</v>
      </c>
      <c r="F316" s="61">
        <v>61.93</v>
      </c>
      <c r="G316" s="17">
        <f t="shared" si="124"/>
        <v>0</v>
      </c>
      <c r="H316" s="17">
        <f t="shared" si="125"/>
        <v>138.07</v>
      </c>
      <c r="I316" s="17">
        <f t="shared" si="126"/>
        <v>30.964999999999996</v>
      </c>
    </row>
    <row r="317" spans="1:11" ht="69.75" customHeight="1" x14ac:dyDescent="0.25">
      <c r="A317" s="179" t="s">
        <v>1048</v>
      </c>
      <c r="B317" s="51">
        <v>441</v>
      </c>
      <c r="C317" s="50" t="s">
        <v>1049</v>
      </c>
      <c r="D317" s="61">
        <v>1090.6600000000001</v>
      </c>
      <c r="E317" s="61">
        <v>0</v>
      </c>
      <c r="F317" s="61">
        <v>0</v>
      </c>
      <c r="G317" s="17">
        <f t="shared" si="124"/>
        <v>0</v>
      </c>
      <c r="H317" s="17">
        <f t="shared" si="125"/>
        <v>1090.6600000000001</v>
      </c>
      <c r="I317" s="17">
        <f t="shared" si="126"/>
        <v>0</v>
      </c>
    </row>
    <row r="318" spans="1:11" s="201" customFormat="1" ht="69" customHeight="1" x14ac:dyDescent="0.25">
      <c r="A318" s="179" t="s">
        <v>816</v>
      </c>
      <c r="B318" s="70">
        <v>441</v>
      </c>
      <c r="C318" s="50" t="s">
        <v>515</v>
      </c>
      <c r="D318" s="61">
        <v>588.11</v>
      </c>
      <c r="E318" s="61">
        <v>588.11</v>
      </c>
      <c r="F318" s="61">
        <v>588.11</v>
      </c>
      <c r="G318" s="17">
        <f t="shared" si="124"/>
        <v>0</v>
      </c>
      <c r="H318" s="17">
        <f t="shared" si="125"/>
        <v>0</v>
      </c>
      <c r="I318" s="17">
        <f t="shared" si="126"/>
        <v>100</v>
      </c>
    </row>
    <row r="319" spans="1:11" ht="84.75" customHeight="1" x14ac:dyDescent="0.25">
      <c r="A319" s="179" t="s">
        <v>661</v>
      </c>
      <c r="B319" s="70">
        <v>445</v>
      </c>
      <c r="C319" s="50" t="s">
        <v>663</v>
      </c>
      <c r="D319" s="61">
        <v>4162.3500000000004</v>
      </c>
      <c r="E319" s="61">
        <v>0</v>
      </c>
      <c r="F319" s="61">
        <v>0</v>
      </c>
      <c r="G319" s="17">
        <f t="shared" si="124"/>
        <v>0</v>
      </c>
      <c r="H319" s="17">
        <f t="shared" si="125"/>
        <v>4162.3500000000004</v>
      </c>
      <c r="I319" s="17">
        <f t="shared" si="126"/>
        <v>0</v>
      </c>
    </row>
    <row r="320" spans="1:11" ht="99" customHeight="1" x14ac:dyDescent="0.25">
      <c r="A320" s="179" t="s">
        <v>817</v>
      </c>
      <c r="B320" s="70">
        <v>445</v>
      </c>
      <c r="C320" s="50" t="s">
        <v>664</v>
      </c>
      <c r="D320" s="61">
        <v>300</v>
      </c>
      <c r="E320" s="61">
        <v>300</v>
      </c>
      <c r="F320" s="61">
        <v>300</v>
      </c>
      <c r="G320" s="17">
        <f t="shared" si="124"/>
        <v>0</v>
      </c>
      <c r="H320" s="17">
        <f t="shared" si="125"/>
        <v>0</v>
      </c>
      <c r="I320" s="17">
        <f t="shared" si="126"/>
        <v>100</v>
      </c>
    </row>
    <row r="321" spans="1:9" ht="47.25" customHeight="1" x14ac:dyDescent="0.25">
      <c r="A321" s="179" t="s">
        <v>818</v>
      </c>
      <c r="B321" s="70">
        <v>445</v>
      </c>
      <c r="C321" s="50" t="s">
        <v>824</v>
      </c>
      <c r="D321" s="61">
        <v>4001.25</v>
      </c>
      <c r="E321" s="61">
        <v>4001.25</v>
      </c>
      <c r="F321" s="61">
        <v>4001.25</v>
      </c>
      <c r="G321" s="17">
        <f t="shared" si="124"/>
        <v>0</v>
      </c>
      <c r="H321" s="17">
        <f t="shared" si="125"/>
        <v>0</v>
      </c>
      <c r="I321" s="17">
        <f t="shared" si="126"/>
        <v>100</v>
      </c>
    </row>
    <row r="322" spans="1:9" ht="91.5" customHeight="1" x14ac:dyDescent="0.25">
      <c r="A322" s="179" t="s">
        <v>819</v>
      </c>
      <c r="B322" s="70">
        <v>445</v>
      </c>
      <c r="C322" s="50" t="s">
        <v>825</v>
      </c>
      <c r="D322" s="61">
        <v>336.43068</v>
      </c>
      <c r="E322" s="61">
        <v>0</v>
      </c>
      <c r="F322" s="61">
        <v>0</v>
      </c>
      <c r="G322" s="17">
        <f t="shared" si="124"/>
        <v>0</v>
      </c>
      <c r="H322" s="17">
        <f t="shared" si="125"/>
        <v>336.43068</v>
      </c>
      <c r="I322" s="17">
        <f t="shared" si="126"/>
        <v>0</v>
      </c>
    </row>
    <row r="323" spans="1:9" ht="72" customHeight="1" x14ac:dyDescent="0.25">
      <c r="A323" s="179" t="s">
        <v>820</v>
      </c>
      <c r="B323" s="70">
        <v>445</v>
      </c>
      <c r="C323" s="50" t="s">
        <v>826</v>
      </c>
      <c r="D323" s="61">
        <v>1810.2</v>
      </c>
      <c r="E323" s="61">
        <v>1810.2</v>
      </c>
      <c r="F323" s="61">
        <v>1810.2</v>
      </c>
      <c r="G323" s="17">
        <f t="shared" si="124"/>
        <v>0</v>
      </c>
      <c r="H323" s="17">
        <f>D323-F323</f>
        <v>0</v>
      </c>
      <c r="I323" s="17">
        <f>F323/D323*100</f>
        <v>100</v>
      </c>
    </row>
    <row r="324" spans="1:9" ht="48.75" customHeight="1" x14ac:dyDescent="0.25">
      <c r="A324" s="179" t="s">
        <v>821</v>
      </c>
      <c r="B324" s="70">
        <v>445</v>
      </c>
      <c r="C324" s="50" t="s">
        <v>827</v>
      </c>
      <c r="D324" s="61">
        <v>5014.7700000000004</v>
      </c>
      <c r="E324" s="61">
        <v>5014.7700000000004</v>
      </c>
      <c r="F324" s="61">
        <v>5014.7700000000004</v>
      </c>
      <c r="G324" s="17">
        <f t="shared" si="124"/>
        <v>0</v>
      </c>
      <c r="H324" s="17">
        <f t="shared" si="125"/>
        <v>0</v>
      </c>
      <c r="I324" s="17">
        <f t="shared" si="126"/>
        <v>100</v>
      </c>
    </row>
    <row r="325" spans="1:9" ht="48.75" customHeight="1" x14ac:dyDescent="0.25">
      <c r="A325" s="179" t="s">
        <v>1050</v>
      </c>
      <c r="B325" s="70">
        <v>441</v>
      </c>
      <c r="C325" s="50" t="s">
        <v>1051</v>
      </c>
      <c r="D325" s="61">
        <v>160.06</v>
      </c>
      <c r="E325" s="61">
        <v>160.06</v>
      </c>
      <c r="F325" s="61">
        <v>160.06</v>
      </c>
      <c r="G325" s="17">
        <f t="shared" si="124"/>
        <v>0</v>
      </c>
      <c r="H325" s="17">
        <f t="shared" si="125"/>
        <v>0</v>
      </c>
      <c r="I325" s="17">
        <f t="shared" si="126"/>
        <v>100</v>
      </c>
    </row>
    <row r="326" spans="1:9" ht="48.75" customHeight="1" x14ac:dyDescent="0.25">
      <c r="A326" s="179" t="s">
        <v>1052</v>
      </c>
      <c r="B326" s="70">
        <v>441</v>
      </c>
      <c r="C326" s="50" t="s">
        <v>1053</v>
      </c>
      <c r="D326" s="61">
        <v>289.64999999999998</v>
      </c>
      <c r="E326" s="61">
        <v>289.64999999999998</v>
      </c>
      <c r="F326" s="61">
        <v>289.64999999999998</v>
      </c>
      <c r="G326" s="17">
        <f t="shared" si="124"/>
        <v>0</v>
      </c>
      <c r="H326" s="17">
        <f t="shared" si="125"/>
        <v>0</v>
      </c>
      <c r="I326" s="17">
        <f t="shared" si="126"/>
        <v>100</v>
      </c>
    </row>
    <row r="327" spans="1:9" ht="39" customHeight="1" x14ac:dyDescent="0.25">
      <c r="A327" s="179" t="s">
        <v>369</v>
      </c>
      <c r="B327" s="51">
        <v>441</v>
      </c>
      <c r="C327" s="50" t="s">
        <v>169</v>
      </c>
      <c r="D327" s="61">
        <v>1224.72</v>
      </c>
      <c r="E327" s="61">
        <v>1224.72</v>
      </c>
      <c r="F327" s="61">
        <v>1224.72</v>
      </c>
      <c r="G327" s="17">
        <f t="shared" ref="G327:G358" si="131">E327-F327</f>
        <v>0</v>
      </c>
      <c r="H327" s="17">
        <f t="shared" ref="H327:H358" si="132">D327-F327</f>
        <v>0</v>
      </c>
      <c r="I327" s="17">
        <f t="shared" ref="I327:I358" si="133">F327/D327*100</f>
        <v>100</v>
      </c>
    </row>
    <row r="328" spans="1:9" ht="39" customHeight="1" x14ac:dyDescent="0.25">
      <c r="A328" s="179" t="s">
        <v>1054</v>
      </c>
      <c r="B328" s="51">
        <v>441</v>
      </c>
      <c r="C328" s="50" t="s">
        <v>1055</v>
      </c>
      <c r="D328" s="61">
        <v>600</v>
      </c>
      <c r="E328" s="61">
        <v>547.97</v>
      </c>
      <c r="F328" s="61">
        <v>547.97</v>
      </c>
      <c r="G328" s="17">
        <f t="shared" si="131"/>
        <v>0</v>
      </c>
      <c r="H328" s="17">
        <f t="shared" si="132"/>
        <v>52.029999999999973</v>
      </c>
      <c r="I328" s="17">
        <f t="shared" si="133"/>
        <v>91.328333333333333</v>
      </c>
    </row>
    <row r="329" spans="1:9" ht="43.5" customHeight="1" x14ac:dyDescent="0.25">
      <c r="A329" s="179" t="s">
        <v>662</v>
      </c>
      <c r="B329" s="51">
        <v>441</v>
      </c>
      <c r="C329" s="50" t="s">
        <v>665</v>
      </c>
      <c r="D329" s="61">
        <v>97.8</v>
      </c>
      <c r="E329" s="61">
        <v>97.8</v>
      </c>
      <c r="F329" s="61">
        <v>97.8</v>
      </c>
      <c r="G329" s="17">
        <f t="shared" si="131"/>
        <v>0</v>
      </c>
      <c r="H329" s="17">
        <f t="shared" si="132"/>
        <v>0</v>
      </c>
      <c r="I329" s="17">
        <f t="shared" si="133"/>
        <v>100</v>
      </c>
    </row>
    <row r="330" spans="1:9" ht="34.5" customHeight="1" x14ac:dyDescent="0.25">
      <c r="A330" s="179" t="s">
        <v>308</v>
      </c>
      <c r="B330" s="51">
        <v>445</v>
      </c>
      <c r="C330" s="50" t="s">
        <v>170</v>
      </c>
      <c r="D330" s="61">
        <v>775.87</v>
      </c>
      <c r="E330" s="61">
        <v>775.87</v>
      </c>
      <c r="F330" s="61">
        <v>775.87</v>
      </c>
      <c r="G330" s="17">
        <f t="shared" si="131"/>
        <v>0</v>
      </c>
      <c r="H330" s="17">
        <f t="shared" si="132"/>
        <v>0</v>
      </c>
      <c r="I330" s="17">
        <f t="shared" si="133"/>
        <v>100</v>
      </c>
    </row>
    <row r="331" spans="1:9" ht="86.25" customHeight="1" x14ac:dyDescent="0.25">
      <c r="A331" s="179" t="s">
        <v>347</v>
      </c>
      <c r="B331" s="21" t="s">
        <v>26</v>
      </c>
      <c r="C331" s="50" t="s">
        <v>666</v>
      </c>
      <c r="D331" s="61">
        <v>5.2471800000000002</v>
      </c>
      <c r="E331" s="61">
        <v>5.25</v>
      </c>
      <c r="F331" s="61">
        <v>5.25</v>
      </c>
      <c r="G331" s="17">
        <f t="shared" si="131"/>
        <v>0</v>
      </c>
      <c r="H331" s="17">
        <f t="shared" si="132"/>
        <v>-2.8199999999998226E-3</v>
      </c>
      <c r="I331" s="17">
        <f t="shared" si="133"/>
        <v>100.05374315346529</v>
      </c>
    </row>
    <row r="332" spans="1:9" ht="119.25" customHeight="1" x14ac:dyDescent="0.25">
      <c r="A332" s="179" t="s">
        <v>822</v>
      </c>
      <c r="B332" s="21" t="s">
        <v>26</v>
      </c>
      <c r="C332" s="50" t="s">
        <v>828</v>
      </c>
      <c r="D332" s="61">
        <v>986.25</v>
      </c>
      <c r="E332" s="61">
        <v>986.25</v>
      </c>
      <c r="F332" s="61">
        <v>986.25</v>
      </c>
      <c r="G332" s="17">
        <f t="shared" si="131"/>
        <v>0</v>
      </c>
      <c r="H332" s="17">
        <f t="shared" si="132"/>
        <v>0</v>
      </c>
      <c r="I332" s="17">
        <f t="shared" si="133"/>
        <v>100</v>
      </c>
    </row>
    <row r="333" spans="1:9" ht="31.5" customHeight="1" x14ac:dyDescent="0.25">
      <c r="A333" s="179" t="s">
        <v>70</v>
      </c>
      <c r="B333" s="21" t="s">
        <v>26</v>
      </c>
      <c r="C333" s="50" t="s">
        <v>171</v>
      </c>
      <c r="D333" s="61">
        <v>49631.45</v>
      </c>
      <c r="E333" s="61">
        <v>49481.45</v>
      </c>
      <c r="F333" s="61">
        <v>49481.45</v>
      </c>
      <c r="G333" s="17">
        <f t="shared" si="131"/>
        <v>0</v>
      </c>
      <c r="H333" s="17">
        <f t="shared" si="132"/>
        <v>150</v>
      </c>
      <c r="I333" s="17">
        <f t="shared" si="133"/>
        <v>99.697772279471991</v>
      </c>
    </row>
    <row r="334" spans="1:9" ht="34.5" customHeight="1" x14ac:dyDescent="0.25">
      <c r="A334" s="179" t="s">
        <v>72</v>
      </c>
      <c r="B334" s="21" t="s">
        <v>26</v>
      </c>
      <c r="C334" s="50" t="s">
        <v>172</v>
      </c>
      <c r="D334" s="61">
        <v>827.02</v>
      </c>
      <c r="E334" s="61">
        <v>827.02</v>
      </c>
      <c r="F334" s="61">
        <v>827.02</v>
      </c>
      <c r="G334" s="17">
        <f t="shared" si="131"/>
        <v>0</v>
      </c>
      <c r="H334" s="17">
        <f t="shared" si="132"/>
        <v>0</v>
      </c>
      <c r="I334" s="17">
        <f t="shared" si="133"/>
        <v>100</v>
      </c>
    </row>
    <row r="335" spans="1:9" ht="50.25" customHeight="1" x14ac:dyDescent="0.25">
      <c r="A335" s="179" t="s">
        <v>768</v>
      </c>
      <c r="B335" s="21" t="s">
        <v>26</v>
      </c>
      <c r="C335" s="50" t="s">
        <v>516</v>
      </c>
      <c r="D335" s="61">
        <v>8235.49</v>
      </c>
      <c r="E335" s="61">
        <v>8235.49</v>
      </c>
      <c r="F335" s="61">
        <v>8235.49</v>
      </c>
      <c r="G335" s="17">
        <f t="shared" si="131"/>
        <v>0</v>
      </c>
      <c r="H335" s="17">
        <f t="shared" si="132"/>
        <v>0</v>
      </c>
      <c r="I335" s="17">
        <f t="shared" si="133"/>
        <v>100</v>
      </c>
    </row>
    <row r="336" spans="1:9" ht="30.75" customHeight="1" x14ac:dyDescent="0.25">
      <c r="A336" s="179" t="s">
        <v>45</v>
      </c>
      <c r="B336" s="21" t="s">
        <v>26</v>
      </c>
      <c r="C336" s="50" t="s">
        <v>173</v>
      </c>
      <c r="D336" s="61">
        <v>358.5</v>
      </c>
      <c r="E336" s="61">
        <v>342.82</v>
      </c>
      <c r="F336" s="61">
        <v>342.82</v>
      </c>
      <c r="G336" s="17">
        <f t="shared" si="131"/>
        <v>0</v>
      </c>
      <c r="H336" s="17">
        <f t="shared" si="132"/>
        <v>15.680000000000007</v>
      </c>
      <c r="I336" s="17">
        <f t="shared" si="133"/>
        <v>95.626220362622036</v>
      </c>
    </row>
    <row r="337" spans="1:9" ht="46.5" customHeight="1" x14ac:dyDescent="0.25">
      <c r="A337" s="179" t="s">
        <v>494</v>
      </c>
      <c r="B337" s="21" t="s">
        <v>26</v>
      </c>
      <c r="C337" s="50" t="s">
        <v>517</v>
      </c>
      <c r="D337" s="61">
        <v>199.21</v>
      </c>
      <c r="E337" s="61">
        <v>199.21</v>
      </c>
      <c r="F337" s="61">
        <v>199.21</v>
      </c>
      <c r="G337" s="17">
        <f t="shared" si="131"/>
        <v>0</v>
      </c>
      <c r="H337" s="17">
        <f t="shared" si="132"/>
        <v>0</v>
      </c>
      <c r="I337" s="17">
        <f t="shared" si="133"/>
        <v>100</v>
      </c>
    </row>
    <row r="338" spans="1:9" ht="24" customHeight="1" x14ac:dyDescent="0.25">
      <c r="A338" s="179" t="s">
        <v>74</v>
      </c>
      <c r="B338" s="21" t="s">
        <v>26</v>
      </c>
      <c r="C338" s="50" t="s">
        <v>174</v>
      </c>
      <c r="D338" s="61">
        <v>620.34</v>
      </c>
      <c r="E338" s="61">
        <v>549.83000000000004</v>
      </c>
      <c r="F338" s="61">
        <v>549.83000000000004</v>
      </c>
      <c r="G338" s="17">
        <f t="shared" si="131"/>
        <v>0</v>
      </c>
      <c r="H338" s="17">
        <f t="shared" si="132"/>
        <v>70.509999999999991</v>
      </c>
      <c r="I338" s="17">
        <f t="shared" si="133"/>
        <v>88.63365251313796</v>
      </c>
    </row>
    <row r="339" spans="1:9" ht="24" customHeight="1" x14ac:dyDescent="0.25">
      <c r="A339" s="179" t="s">
        <v>76</v>
      </c>
      <c r="B339" s="21" t="s">
        <v>26</v>
      </c>
      <c r="C339" s="50" t="s">
        <v>175</v>
      </c>
      <c r="D339" s="61">
        <v>2498.5</v>
      </c>
      <c r="E339" s="61">
        <v>2290.85</v>
      </c>
      <c r="F339" s="61">
        <v>2290.85</v>
      </c>
      <c r="G339" s="17">
        <f t="shared" si="131"/>
        <v>0</v>
      </c>
      <c r="H339" s="17">
        <f t="shared" si="132"/>
        <v>207.65000000000009</v>
      </c>
      <c r="I339" s="17">
        <f t="shared" si="133"/>
        <v>91.689013408044829</v>
      </c>
    </row>
    <row r="340" spans="1:9" ht="24" customHeight="1" x14ac:dyDescent="0.25">
      <c r="A340" s="179" t="s">
        <v>78</v>
      </c>
      <c r="B340" s="21" t="s">
        <v>26</v>
      </c>
      <c r="C340" s="50" t="s">
        <v>176</v>
      </c>
      <c r="D340" s="61">
        <v>6628.61</v>
      </c>
      <c r="E340" s="61">
        <v>6041.19</v>
      </c>
      <c r="F340" s="61">
        <v>6041.19</v>
      </c>
      <c r="G340" s="17">
        <f t="shared" si="131"/>
        <v>0</v>
      </c>
      <c r="H340" s="17">
        <f t="shared" si="132"/>
        <v>587.42000000000007</v>
      </c>
      <c r="I340" s="17">
        <f t="shared" si="133"/>
        <v>91.138111911848782</v>
      </c>
    </row>
    <row r="341" spans="1:9" ht="24" customHeight="1" x14ac:dyDescent="0.25">
      <c r="A341" s="179" t="s">
        <v>51</v>
      </c>
      <c r="B341" s="21" t="s">
        <v>26</v>
      </c>
      <c r="C341" s="50" t="s">
        <v>518</v>
      </c>
      <c r="D341" s="61">
        <v>2511.34</v>
      </c>
      <c r="E341" s="61">
        <v>2511.34</v>
      </c>
      <c r="F341" s="61">
        <v>2511.34</v>
      </c>
      <c r="G341" s="17">
        <f t="shared" si="131"/>
        <v>0</v>
      </c>
      <c r="H341" s="17">
        <f t="shared" si="132"/>
        <v>0</v>
      </c>
      <c r="I341" s="17">
        <f t="shared" si="133"/>
        <v>100</v>
      </c>
    </row>
    <row r="342" spans="1:9" ht="24" customHeight="1" x14ac:dyDescent="0.25">
      <c r="A342" s="179" t="s">
        <v>374</v>
      </c>
      <c r="B342" s="21" t="s">
        <v>26</v>
      </c>
      <c r="C342" s="50" t="s">
        <v>396</v>
      </c>
      <c r="D342" s="61">
        <v>1053</v>
      </c>
      <c r="E342" s="61">
        <v>1021.65</v>
      </c>
      <c r="F342" s="61">
        <v>1021.65</v>
      </c>
      <c r="G342" s="17">
        <f t="shared" si="131"/>
        <v>0</v>
      </c>
      <c r="H342" s="17">
        <f t="shared" si="132"/>
        <v>31.350000000000023</v>
      </c>
      <c r="I342" s="17">
        <f t="shared" si="133"/>
        <v>97.022792022792032</v>
      </c>
    </row>
    <row r="343" spans="1:9" ht="24" customHeight="1" x14ac:dyDescent="0.25">
      <c r="A343" s="179" t="s">
        <v>80</v>
      </c>
      <c r="B343" s="21" t="s">
        <v>26</v>
      </c>
      <c r="C343" s="50" t="s">
        <v>177</v>
      </c>
      <c r="D343" s="61">
        <v>2998.16</v>
      </c>
      <c r="E343" s="61">
        <v>2864.15</v>
      </c>
      <c r="F343" s="61">
        <v>2864.15</v>
      </c>
      <c r="G343" s="17">
        <f t="shared" si="131"/>
        <v>0</v>
      </c>
      <c r="H343" s="17">
        <f t="shared" si="132"/>
        <v>134.00999999999976</v>
      </c>
      <c r="I343" s="17">
        <f t="shared" si="133"/>
        <v>95.530258558582602</v>
      </c>
    </row>
    <row r="344" spans="1:9" ht="24" customHeight="1" x14ac:dyDescent="0.25">
      <c r="A344" s="179" t="s">
        <v>82</v>
      </c>
      <c r="B344" s="51">
        <v>445</v>
      </c>
      <c r="C344" s="50" t="s">
        <v>1056</v>
      </c>
      <c r="D344" s="61">
        <v>625.5</v>
      </c>
      <c r="E344" s="61">
        <v>625.5</v>
      </c>
      <c r="F344" s="61">
        <v>625.5</v>
      </c>
      <c r="G344" s="17">
        <f t="shared" si="131"/>
        <v>0</v>
      </c>
      <c r="H344" s="17">
        <f t="shared" si="132"/>
        <v>0</v>
      </c>
      <c r="I344" s="17">
        <f t="shared" si="133"/>
        <v>100</v>
      </c>
    </row>
    <row r="345" spans="1:9" ht="24.75" customHeight="1" x14ac:dyDescent="0.25">
      <c r="A345" s="179" t="s">
        <v>84</v>
      </c>
      <c r="B345" s="21" t="s">
        <v>26</v>
      </c>
      <c r="C345" s="50" t="s">
        <v>178</v>
      </c>
      <c r="D345" s="61">
        <v>2397.2399999999998</v>
      </c>
      <c r="E345" s="61">
        <v>2396.6799999999998</v>
      </c>
      <c r="F345" s="61">
        <v>2396.6799999999998</v>
      </c>
      <c r="G345" s="17">
        <f t="shared" si="131"/>
        <v>0</v>
      </c>
      <c r="H345" s="17">
        <f t="shared" si="132"/>
        <v>0.55999999999994543</v>
      </c>
      <c r="I345" s="17">
        <f t="shared" si="133"/>
        <v>99.976639802439465</v>
      </c>
    </row>
    <row r="346" spans="1:9" ht="24.75" customHeight="1" x14ac:dyDescent="0.25">
      <c r="A346" s="179" t="s">
        <v>70</v>
      </c>
      <c r="B346" s="21" t="s">
        <v>26</v>
      </c>
      <c r="C346" s="50" t="s">
        <v>179</v>
      </c>
      <c r="D346" s="61">
        <v>9875.81</v>
      </c>
      <c r="E346" s="61">
        <v>9575.74</v>
      </c>
      <c r="F346" s="61">
        <v>9575.74</v>
      </c>
      <c r="G346" s="17">
        <f t="shared" si="131"/>
        <v>0</v>
      </c>
      <c r="H346" s="17">
        <f t="shared" si="132"/>
        <v>300.06999999999971</v>
      </c>
      <c r="I346" s="17">
        <f t="shared" si="133"/>
        <v>96.961565684232482</v>
      </c>
    </row>
    <row r="347" spans="1:9" ht="34.5" customHeight="1" x14ac:dyDescent="0.25">
      <c r="A347" s="179" t="s">
        <v>72</v>
      </c>
      <c r="B347" s="21" t="s">
        <v>26</v>
      </c>
      <c r="C347" s="50" t="s">
        <v>180</v>
      </c>
      <c r="D347" s="61">
        <v>210.08</v>
      </c>
      <c r="E347" s="61">
        <v>210.08</v>
      </c>
      <c r="F347" s="61">
        <v>210.08</v>
      </c>
      <c r="G347" s="17">
        <f t="shared" si="131"/>
        <v>0</v>
      </c>
      <c r="H347" s="17">
        <f t="shared" si="132"/>
        <v>0</v>
      </c>
      <c r="I347" s="17">
        <f t="shared" si="133"/>
        <v>100</v>
      </c>
    </row>
    <row r="348" spans="1:9" s="200" customFormat="1" ht="51" hidden="1" customHeight="1" x14ac:dyDescent="0.25">
      <c r="A348" s="195"/>
      <c r="B348" s="215"/>
      <c r="C348" s="196"/>
      <c r="D348" s="197"/>
      <c r="E348" s="197"/>
      <c r="F348" s="197"/>
      <c r="G348" s="208"/>
      <c r="H348" s="208"/>
      <c r="I348" s="208"/>
    </row>
    <row r="349" spans="1:9" ht="32.25" customHeight="1" x14ac:dyDescent="0.25">
      <c r="A349" s="179" t="s">
        <v>45</v>
      </c>
      <c r="B349" s="21" t="s">
        <v>26</v>
      </c>
      <c r="C349" s="50" t="s">
        <v>667</v>
      </c>
      <c r="D349" s="61">
        <v>55</v>
      </c>
      <c r="E349" s="61">
        <v>37.49</v>
      </c>
      <c r="F349" s="61">
        <v>37.49</v>
      </c>
      <c r="G349" s="17">
        <f t="shared" si="131"/>
        <v>0</v>
      </c>
      <c r="H349" s="17">
        <f t="shared" si="132"/>
        <v>17.509999999999998</v>
      </c>
      <c r="I349" s="17">
        <f t="shared" si="133"/>
        <v>68.163636363636371</v>
      </c>
    </row>
    <row r="350" spans="1:9" ht="41.25" customHeight="1" x14ac:dyDescent="0.25">
      <c r="A350" s="179" t="s">
        <v>494</v>
      </c>
      <c r="B350" s="21" t="s">
        <v>26</v>
      </c>
      <c r="C350" s="50" t="s">
        <v>519</v>
      </c>
      <c r="D350" s="61">
        <v>91.2</v>
      </c>
      <c r="E350" s="61">
        <v>36.26</v>
      </c>
      <c r="F350" s="61">
        <v>36.26</v>
      </c>
      <c r="G350" s="17">
        <f t="shared" si="131"/>
        <v>0</v>
      </c>
      <c r="H350" s="17">
        <f t="shared" si="132"/>
        <v>54.940000000000005</v>
      </c>
      <c r="I350" s="17">
        <f t="shared" si="133"/>
        <v>39.758771929824562</v>
      </c>
    </row>
    <row r="351" spans="1:9" ht="28.5" customHeight="1" x14ac:dyDescent="0.25">
      <c r="A351" s="179" t="s">
        <v>74</v>
      </c>
      <c r="B351" s="21" t="s">
        <v>26</v>
      </c>
      <c r="C351" s="50" t="s">
        <v>480</v>
      </c>
      <c r="D351" s="61">
        <v>140</v>
      </c>
      <c r="E351" s="61">
        <v>123.42</v>
      </c>
      <c r="F351" s="61">
        <v>123.42</v>
      </c>
      <c r="G351" s="17">
        <f t="shared" si="131"/>
        <v>0</v>
      </c>
      <c r="H351" s="17">
        <f t="shared" si="132"/>
        <v>16.579999999999998</v>
      </c>
      <c r="I351" s="17">
        <f t="shared" si="133"/>
        <v>88.157142857142858</v>
      </c>
    </row>
    <row r="352" spans="1:9" ht="28.5" customHeight="1" x14ac:dyDescent="0.25">
      <c r="A352" s="179" t="s">
        <v>76</v>
      </c>
      <c r="B352" s="21" t="s">
        <v>26</v>
      </c>
      <c r="C352" s="50" t="s">
        <v>668</v>
      </c>
      <c r="D352" s="61">
        <v>10</v>
      </c>
      <c r="E352" s="61">
        <v>0</v>
      </c>
      <c r="F352" s="61">
        <v>0</v>
      </c>
      <c r="G352" s="17">
        <f t="shared" si="131"/>
        <v>0</v>
      </c>
      <c r="H352" s="17">
        <f t="shared" si="132"/>
        <v>10</v>
      </c>
      <c r="I352" s="17">
        <f t="shared" si="133"/>
        <v>0</v>
      </c>
    </row>
    <row r="353" spans="1:9" ht="28.5" customHeight="1" x14ac:dyDescent="0.25">
      <c r="A353" s="179" t="s">
        <v>78</v>
      </c>
      <c r="B353" s="21" t="s">
        <v>26</v>
      </c>
      <c r="C353" s="50" t="s">
        <v>481</v>
      </c>
      <c r="D353" s="61">
        <v>685.34</v>
      </c>
      <c r="E353" s="61">
        <v>633.78</v>
      </c>
      <c r="F353" s="61">
        <v>633.78</v>
      </c>
      <c r="G353" s="17">
        <f t="shared" si="131"/>
        <v>0</v>
      </c>
      <c r="H353" s="17">
        <f t="shared" si="132"/>
        <v>51.560000000000059</v>
      </c>
      <c r="I353" s="17">
        <f t="shared" si="133"/>
        <v>92.476726880088705</v>
      </c>
    </row>
    <row r="354" spans="1:9" ht="28.5" customHeight="1" x14ac:dyDescent="0.25">
      <c r="A354" s="179" t="s">
        <v>51</v>
      </c>
      <c r="B354" s="21" t="s">
        <v>26</v>
      </c>
      <c r="C354" s="50" t="s">
        <v>482</v>
      </c>
      <c r="D354" s="61">
        <v>99.213980000000006</v>
      </c>
      <c r="E354" s="61">
        <v>99.21</v>
      </c>
      <c r="F354" s="61">
        <v>99.21</v>
      </c>
      <c r="G354" s="17">
        <f t="shared" si="131"/>
        <v>0</v>
      </c>
      <c r="H354" s="17">
        <f t="shared" si="132"/>
        <v>3.9800000000127511E-3</v>
      </c>
      <c r="I354" s="17">
        <f t="shared" si="133"/>
        <v>99.995988468560569</v>
      </c>
    </row>
    <row r="355" spans="1:9" ht="28.5" customHeight="1" x14ac:dyDescent="0.25">
      <c r="A355" s="179" t="s">
        <v>374</v>
      </c>
      <c r="B355" s="21" t="s">
        <v>26</v>
      </c>
      <c r="C355" s="50" t="s">
        <v>483</v>
      </c>
      <c r="D355" s="61">
        <v>170</v>
      </c>
      <c r="E355" s="61">
        <v>109.56</v>
      </c>
      <c r="F355" s="61">
        <v>109.56</v>
      </c>
      <c r="G355" s="17">
        <f t="shared" si="131"/>
        <v>0</v>
      </c>
      <c r="H355" s="17">
        <f t="shared" si="132"/>
        <v>60.44</v>
      </c>
      <c r="I355" s="17">
        <f t="shared" si="133"/>
        <v>64.447058823529417</v>
      </c>
    </row>
    <row r="356" spans="1:9" ht="28.5" customHeight="1" x14ac:dyDescent="0.25">
      <c r="A356" s="179" t="s">
        <v>80</v>
      </c>
      <c r="B356" s="21" t="s">
        <v>26</v>
      </c>
      <c r="C356" s="50" t="s">
        <v>484</v>
      </c>
      <c r="D356" s="61">
        <v>156.74</v>
      </c>
      <c r="E356" s="61">
        <v>74.489999999999995</v>
      </c>
      <c r="F356" s="61">
        <v>74.489999999999995</v>
      </c>
      <c r="G356" s="17">
        <f t="shared" si="131"/>
        <v>0</v>
      </c>
      <c r="H356" s="17">
        <f t="shared" si="132"/>
        <v>82.250000000000014</v>
      </c>
      <c r="I356" s="17">
        <f t="shared" si="133"/>
        <v>47.524562970524428</v>
      </c>
    </row>
    <row r="357" spans="1:9" ht="28.5" customHeight="1" x14ac:dyDescent="0.25">
      <c r="A357" s="179" t="s">
        <v>82</v>
      </c>
      <c r="B357" s="21" t="s">
        <v>26</v>
      </c>
      <c r="C357" s="50" t="s">
        <v>1057</v>
      </c>
      <c r="D357" s="61">
        <v>34.5</v>
      </c>
      <c r="E357" s="61">
        <v>34.5</v>
      </c>
      <c r="F357" s="61">
        <v>34.5</v>
      </c>
      <c r="G357" s="17">
        <f t="shared" si="131"/>
        <v>0</v>
      </c>
      <c r="H357" s="17">
        <f t="shared" si="132"/>
        <v>0</v>
      </c>
      <c r="I357" s="17">
        <f t="shared" si="133"/>
        <v>100</v>
      </c>
    </row>
    <row r="358" spans="1:9" ht="28.5" customHeight="1" x14ac:dyDescent="0.25">
      <c r="A358" s="179" t="s">
        <v>84</v>
      </c>
      <c r="B358" s="21" t="s">
        <v>26</v>
      </c>
      <c r="C358" s="50" t="s">
        <v>485</v>
      </c>
      <c r="D358" s="61">
        <v>230</v>
      </c>
      <c r="E358" s="61">
        <v>225.03</v>
      </c>
      <c r="F358" s="61">
        <v>225.03</v>
      </c>
      <c r="G358" s="17">
        <f t="shared" si="131"/>
        <v>0</v>
      </c>
      <c r="H358" s="17">
        <f t="shared" si="132"/>
        <v>4.9699999999999989</v>
      </c>
      <c r="I358" s="17">
        <f t="shared" si="133"/>
        <v>97.839130434782604</v>
      </c>
    </row>
    <row r="359" spans="1:9" s="77" customFormat="1" ht="59.25" customHeight="1" x14ac:dyDescent="0.25">
      <c r="A359" s="185" t="s">
        <v>309</v>
      </c>
      <c r="B359" s="31"/>
      <c r="C359" s="63" t="s">
        <v>310</v>
      </c>
      <c r="D359" s="15">
        <f>SUM(D360:D372)</f>
        <v>43767.429999999986</v>
      </c>
      <c r="E359" s="15">
        <f>SUM(E360:E372)</f>
        <v>41584.619999999995</v>
      </c>
      <c r="F359" s="15">
        <f>SUM(F360:F372)</f>
        <v>41584.619999999995</v>
      </c>
      <c r="G359" s="15">
        <f t="shared" si="124"/>
        <v>0</v>
      </c>
      <c r="H359" s="15">
        <f t="shared" si="125"/>
        <v>2182.8099999999904</v>
      </c>
      <c r="I359" s="15">
        <f t="shared" si="126"/>
        <v>95.012706937556104</v>
      </c>
    </row>
    <row r="360" spans="1:9" ht="55.5" customHeight="1" x14ac:dyDescent="0.25">
      <c r="A360" s="179" t="s">
        <v>760</v>
      </c>
      <c r="B360" s="50" t="s">
        <v>26</v>
      </c>
      <c r="C360" s="50" t="s">
        <v>520</v>
      </c>
      <c r="D360" s="61">
        <v>1868.78</v>
      </c>
      <c r="E360" s="61">
        <v>1797.02</v>
      </c>
      <c r="F360" s="61">
        <v>1797.02</v>
      </c>
      <c r="G360" s="17">
        <f t="shared" ref="G360:G373" si="134">E360-F360</f>
        <v>0</v>
      </c>
      <c r="H360" s="17">
        <f t="shared" si="125"/>
        <v>71.759999999999991</v>
      </c>
      <c r="I360" s="17">
        <f t="shared" si="126"/>
        <v>96.160061644495343</v>
      </c>
    </row>
    <row r="361" spans="1:9" ht="33.75" customHeight="1" x14ac:dyDescent="0.25">
      <c r="A361" s="179" t="s">
        <v>70</v>
      </c>
      <c r="B361" s="50" t="s">
        <v>26</v>
      </c>
      <c r="C361" s="50" t="s">
        <v>311</v>
      </c>
      <c r="D361" s="61">
        <v>38095.32</v>
      </c>
      <c r="E361" s="61">
        <v>36831.96</v>
      </c>
      <c r="F361" s="61">
        <v>36831.96</v>
      </c>
      <c r="G361" s="17">
        <f t="shared" si="134"/>
        <v>0</v>
      </c>
      <c r="H361" s="17">
        <f t="shared" ref="H361:H390" si="135">D361-F361</f>
        <v>1263.3600000000006</v>
      </c>
      <c r="I361" s="17">
        <f t="shared" ref="I361:I390" si="136">F361/D361*100</f>
        <v>96.68368713007267</v>
      </c>
    </row>
    <row r="362" spans="1:9" ht="44.25" customHeight="1" x14ac:dyDescent="0.25">
      <c r="A362" s="179" t="s">
        <v>72</v>
      </c>
      <c r="B362" s="50" t="s">
        <v>26</v>
      </c>
      <c r="C362" s="50" t="s">
        <v>340</v>
      </c>
      <c r="D362" s="61">
        <v>900</v>
      </c>
      <c r="E362" s="61">
        <v>769.3</v>
      </c>
      <c r="F362" s="61">
        <v>769.3</v>
      </c>
      <c r="G362" s="17">
        <f t="shared" si="134"/>
        <v>0</v>
      </c>
      <c r="H362" s="17">
        <f t="shared" si="135"/>
        <v>130.70000000000005</v>
      </c>
      <c r="I362" s="17">
        <f t="shared" si="136"/>
        <v>85.477777777777774</v>
      </c>
    </row>
    <row r="363" spans="1:9" ht="32.25" customHeight="1" x14ac:dyDescent="0.25">
      <c r="A363" s="179" t="s">
        <v>45</v>
      </c>
      <c r="B363" s="50" t="s">
        <v>26</v>
      </c>
      <c r="C363" s="50" t="s">
        <v>312</v>
      </c>
      <c r="D363" s="61">
        <v>31.2</v>
      </c>
      <c r="E363" s="61">
        <v>26.53</v>
      </c>
      <c r="F363" s="61">
        <v>26.53</v>
      </c>
      <c r="G363" s="17">
        <f t="shared" si="134"/>
        <v>0</v>
      </c>
      <c r="H363" s="17">
        <f t="shared" si="135"/>
        <v>4.6699999999999982</v>
      </c>
      <c r="I363" s="17">
        <f t="shared" si="136"/>
        <v>85.032051282051285</v>
      </c>
    </row>
    <row r="364" spans="1:9" ht="48.75" customHeight="1" x14ac:dyDescent="0.25">
      <c r="A364" s="179" t="s">
        <v>494</v>
      </c>
      <c r="B364" s="50" t="s">
        <v>26</v>
      </c>
      <c r="C364" s="50" t="s">
        <v>521</v>
      </c>
      <c r="D364" s="61">
        <v>80.599999999999994</v>
      </c>
      <c r="E364" s="61">
        <v>34.14</v>
      </c>
      <c r="F364" s="61">
        <v>34.14</v>
      </c>
      <c r="G364" s="17">
        <f t="shared" si="134"/>
        <v>0</v>
      </c>
      <c r="H364" s="17">
        <f t="shared" si="135"/>
        <v>46.459999999999994</v>
      </c>
      <c r="I364" s="17">
        <f t="shared" si="136"/>
        <v>42.357320099255588</v>
      </c>
    </row>
    <row r="365" spans="1:9" ht="25.5" customHeight="1" x14ac:dyDescent="0.25">
      <c r="A365" s="179" t="s">
        <v>74</v>
      </c>
      <c r="B365" s="50" t="s">
        <v>26</v>
      </c>
      <c r="C365" s="50" t="s">
        <v>341</v>
      </c>
      <c r="D365" s="61">
        <v>145</v>
      </c>
      <c r="E365" s="61">
        <v>132.71</v>
      </c>
      <c r="F365" s="61">
        <v>132.71</v>
      </c>
      <c r="G365" s="17">
        <f t="shared" si="134"/>
        <v>0</v>
      </c>
      <c r="H365" s="17">
        <f t="shared" si="135"/>
        <v>12.289999999999992</v>
      </c>
      <c r="I365" s="17">
        <f t="shared" si="136"/>
        <v>91.524137931034488</v>
      </c>
    </row>
    <row r="366" spans="1:9" ht="25.5" customHeight="1" x14ac:dyDescent="0.25">
      <c r="A366" s="179" t="s">
        <v>76</v>
      </c>
      <c r="B366" s="50" t="s">
        <v>26</v>
      </c>
      <c r="C366" s="50" t="s">
        <v>342</v>
      </c>
      <c r="D366" s="61">
        <v>6</v>
      </c>
      <c r="E366" s="61">
        <v>2.2000000000000002</v>
      </c>
      <c r="F366" s="61">
        <v>2.2000000000000002</v>
      </c>
      <c r="G366" s="17">
        <f t="shared" si="134"/>
        <v>0</v>
      </c>
      <c r="H366" s="17">
        <f t="shared" si="135"/>
        <v>3.8</v>
      </c>
      <c r="I366" s="17">
        <f t="shared" si="136"/>
        <v>36.666666666666671</v>
      </c>
    </row>
    <row r="367" spans="1:9" ht="25.5" customHeight="1" x14ac:dyDescent="0.25">
      <c r="A367" s="179" t="s">
        <v>78</v>
      </c>
      <c r="B367" s="50" t="s">
        <v>26</v>
      </c>
      <c r="C367" s="50" t="s">
        <v>829</v>
      </c>
      <c r="D367" s="61">
        <v>801.13</v>
      </c>
      <c r="E367" s="61">
        <v>799.21</v>
      </c>
      <c r="F367" s="61">
        <v>799.21</v>
      </c>
      <c r="G367" s="17">
        <f t="shared" si="134"/>
        <v>0</v>
      </c>
      <c r="H367" s="17">
        <f t="shared" si="135"/>
        <v>1.9199999999999591</v>
      </c>
      <c r="I367" s="17">
        <f t="shared" si="136"/>
        <v>99.760338521837909</v>
      </c>
    </row>
    <row r="368" spans="1:9" ht="25.5" customHeight="1" x14ac:dyDescent="0.25">
      <c r="A368" s="179" t="s">
        <v>51</v>
      </c>
      <c r="B368" s="50" t="s">
        <v>26</v>
      </c>
      <c r="C368" s="50" t="s">
        <v>830</v>
      </c>
      <c r="D368" s="61">
        <v>125</v>
      </c>
      <c r="E368" s="61">
        <v>125</v>
      </c>
      <c r="F368" s="61">
        <v>125</v>
      </c>
      <c r="G368" s="17">
        <f t="shared" si="134"/>
        <v>0</v>
      </c>
      <c r="H368" s="17">
        <f t="shared" si="135"/>
        <v>0</v>
      </c>
      <c r="I368" s="17">
        <f t="shared" si="136"/>
        <v>100</v>
      </c>
    </row>
    <row r="369" spans="1:9" ht="25.5" customHeight="1" x14ac:dyDescent="0.25">
      <c r="A369" s="179" t="s">
        <v>374</v>
      </c>
      <c r="B369" s="50" t="s">
        <v>26</v>
      </c>
      <c r="C369" s="50" t="s">
        <v>397</v>
      </c>
      <c r="D369" s="61">
        <v>270.2</v>
      </c>
      <c r="E369" s="61">
        <v>177.35</v>
      </c>
      <c r="F369" s="61">
        <v>177.35</v>
      </c>
      <c r="G369" s="17">
        <f t="shared" si="134"/>
        <v>0</v>
      </c>
      <c r="H369" s="17">
        <f t="shared" si="135"/>
        <v>92.85</v>
      </c>
      <c r="I369" s="17">
        <f t="shared" si="136"/>
        <v>65.636565507031833</v>
      </c>
    </row>
    <row r="370" spans="1:9" ht="25.5" customHeight="1" x14ac:dyDescent="0.25">
      <c r="A370" s="179" t="s">
        <v>80</v>
      </c>
      <c r="B370" s="50" t="s">
        <v>26</v>
      </c>
      <c r="C370" s="50" t="s">
        <v>313</v>
      </c>
      <c r="D370" s="61">
        <v>674.2</v>
      </c>
      <c r="E370" s="61">
        <v>350.76</v>
      </c>
      <c r="F370" s="61">
        <v>350.76</v>
      </c>
      <c r="G370" s="17">
        <f t="shared" si="134"/>
        <v>0</v>
      </c>
      <c r="H370" s="17">
        <f t="shared" si="135"/>
        <v>323.44000000000005</v>
      </c>
      <c r="I370" s="17">
        <f t="shared" si="136"/>
        <v>52.026105013349145</v>
      </c>
    </row>
    <row r="371" spans="1:9" ht="25.5" customHeight="1" x14ac:dyDescent="0.25">
      <c r="A371" s="179" t="s">
        <v>82</v>
      </c>
      <c r="B371" s="50" t="s">
        <v>26</v>
      </c>
      <c r="C371" s="50" t="s">
        <v>1058</v>
      </c>
      <c r="D371" s="61">
        <v>70</v>
      </c>
      <c r="E371" s="61">
        <v>70</v>
      </c>
      <c r="F371" s="61">
        <v>70</v>
      </c>
      <c r="G371" s="17">
        <f t="shared" si="134"/>
        <v>0</v>
      </c>
      <c r="H371" s="17">
        <f t="shared" si="135"/>
        <v>0</v>
      </c>
      <c r="I371" s="17">
        <f t="shared" si="136"/>
        <v>100</v>
      </c>
    </row>
    <row r="372" spans="1:9" ht="25.5" customHeight="1" x14ac:dyDescent="0.25">
      <c r="A372" s="179" t="s">
        <v>84</v>
      </c>
      <c r="B372" s="50" t="s">
        <v>26</v>
      </c>
      <c r="C372" s="50" t="s">
        <v>314</v>
      </c>
      <c r="D372" s="61">
        <v>700</v>
      </c>
      <c r="E372" s="61">
        <v>468.44</v>
      </c>
      <c r="F372" s="61">
        <v>468.44</v>
      </c>
      <c r="G372" s="17">
        <f t="shared" si="134"/>
        <v>0</v>
      </c>
      <c r="H372" s="17">
        <f t="shared" si="135"/>
        <v>231.56</v>
      </c>
      <c r="I372" s="17">
        <f t="shared" si="136"/>
        <v>66.92</v>
      </c>
    </row>
    <row r="373" spans="1:9" s="77" customFormat="1" ht="46.5" customHeight="1" x14ac:dyDescent="0.25">
      <c r="A373" s="185" t="s">
        <v>443</v>
      </c>
      <c r="B373" s="60"/>
      <c r="C373" s="63" t="s">
        <v>444</v>
      </c>
      <c r="D373" s="14">
        <f>SUM(D374:D390)</f>
        <v>25010.029999999995</v>
      </c>
      <c r="E373" s="14">
        <f>SUM(E374:E390)</f>
        <v>24275.3</v>
      </c>
      <c r="F373" s="14">
        <f>SUM(F374:F390)</f>
        <v>24275.3</v>
      </c>
      <c r="G373" s="14">
        <f t="shared" si="134"/>
        <v>0</v>
      </c>
      <c r="H373" s="163">
        <f t="shared" si="135"/>
        <v>734.72999999999593</v>
      </c>
      <c r="I373" s="15">
        <f t="shared" si="136"/>
        <v>97.06225862184094</v>
      </c>
    </row>
    <row r="374" spans="1:9" s="78" customFormat="1" ht="36.75" customHeight="1" x14ac:dyDescent="0.25">
      <c r="A374" s="179" t="s">
        <v>70</v>
      </c>
      <c r="B374" s="50" t="s">
        <v>26</v>
      </c>
      <c r="C374" s="50" t="s">
        <v>522</v>
      </c>
      <c r="D374" s="61">
        <v>15869.27</v>
      </c>
      <c r="E374" s="61">
        <v>15752.43</v>
      </c>
      <c r="F374" s="61">
        <v>15752.43</v>
      </c>
      <c r="G374" s="95">
        <f t="shared" ref="G374:G390" si="137">E374-F374</f>
        <v>0</v>
      </c>
      <c r="H374" s="95">
        <f t="shared" si="135"/>
        <v>116.84000000000015</v>
      </c>
      <c r="I374" s="18">
        <f t="shared" si="136"/>
        <v>99.263734248645335</v>
      </c>
    </row>
    <row r="375" spans="1:9" s="78" customFormat="1" ht="36.75" customHeight="1" x14ac:dyDescent="0.25">
      <c r="A375" s="179" t="s">
        <v>72</v>
      </c>
      <c r="B375" s="50" t="s">
        <v>26</v>
      </c>
      <c r="C375" s="50" t="s">
        <v>523</v>
      </c>
      <c r="D375" s="156">
        <v>241.47</v>
      </c>
      <c r="E375" s="156">
        <v>241.47</v>
      </c>
      <c r="F375" s="156">
        <v>241.47</v>
      </c>
      <c r="G375" s="95">
        <f t="shared" si="137"/>
        <v>0</v>
      </c>
      <c r="H375" s="95">
        <f t="shared" si="135"/>
        <v>0</v>
      </c>
      <c r="I375" s="18">
        <f t="shared" si="136"/>
        <v>100</v>
      </c>
    </row>
    <row r="376" spans="1:9" s="78" customFormat="1" ht="36.75" customHeight="1" x14ac:dyDescent="0.25">
      <c r="A376" s="179" t="s">
        <v>44</v>
      </c>
      <c r="B376" s="50" t="s">
        <v>26</v>
      </c>
      <c r="C376" s="50" t="s">
        <v>831</v>
      </c>
      <c r="D376" s="61">
        <v>18.89</v>
      </c>
      <c r="E376" s="61">
        <v>18.89</v>
      </c>
      <c r="F376" s="61">
        <v>18.89</v>
      </c>
      <c r="G376" s="95">
        <f t="shared" si="137"/>
        <v>0</v>
      </c>
      <c r="H376" s="95">
        <f t="shared" si="135"/>
        <v>0</v>
      </c>
      <c r="I376" s="18">
        <f t="shared" si="136"/>
        <v>100</v>
      </c>
    </row>
    <row r="377" spans="1:9" s="78" customFormat="1" ht="44.25" customHeight="1" x14ac:dyDescent="0.25">
      <c r="A377" s="179" t="s">
        <v>494</v>
      </c>
      <c r="B377" s="50" t="s">
        <v>26</v>
      </c>
      <c r="C377" s="50" t="s">
        <v>669</v>
      </c>
      <c r="D377" s="61">
        <v>56.19</v>
      </c>
      <c r="E377" s="61">
        <v>56.19</v>
      </c>
      <c r="F377" s="61">
        <v>56.19</v>
      </c>
      <c r="G377" s="95">
        <f t="shared" si="137"/>
        <v>0</v>
      </c>
      <c r="H377" s="95">
        <f t="shared" si="135"/>
        <v>0</v>
      </c>
      <c r="I377" s="18">
        <f t="shared" si="136"/>
        <v>100</v>
      </c>
    </row>
    <row r="378" spans="1:9" s="78" customFormat="1" ht="23.25" customHeight="1" x14ac:dyDescent="0.25">
      <c r="A378" s="179" t="s">
        <v>74</v>
      </c>
      <c r="B378" s="50" t="s">
        <v>26</v>
      </c>
      <c r="C378" s="50" t="s">
        <v>524</v>
      </c>
      <c r="D378" s="61">
        <v>382</v>
      </c>
      <c r="E378" s="61">
        <v>355.88</v>
      </c>
      <c r="F378" s="61">
        <v>355.88</v>
      </c>
      <c r="G378" s="95">
        <f t="shared" si="137"/>
        <v>0</v>
      </c>
      <c r="H378" s="95">
        <f t="shared" si="135"/>
        <v>26.120000000000005</v>
      </c>
      <c r="I378" s="18">
        <f t="shared" si="136"/>
        <v>93.162303664921467</v>
      </c>
    </row>
    <row r="379" spans="1:9" s="78" customFormat="1" ht="23.25" customHeight="1" x14ac:dyDescent="0.25">
      <c r="A379" s="179" t="s">
        <v>76</v>
      </c>
      <c r="B379" s="50" t="s">
        <v>26</v>
      </c>
      <c r="C379" s="50" t="s">
        <v>525</v>
      </c>
      <c r="D379" s="61">
        <v>30</v>
      </c>
      <c r="E379" s="61">
        <v>10</v>
      </c>
      <c r="F379" s="61">
        <v>10</v>
      </c>
      <c r="G379" s="95">
        <f t="shared" si="137"/>
        <v>0</v>
      </c>
      <c r="H379" s="95">
        <f t="shared" si="135"/>
        <v>20</v>
      </c>
      <c r="I379" s="18">
        <f t="shared" si="136"/>
        <v>33.333333333333329</v>
      </c>
    </row>
    <row r="380" spans="1:9" s="78" customFormat="1" ht="23.25" customHeight="1" x14ac:dyDescent="0.25">
      <c r="A380" s="179" t="s">
        <v>78</v>
      </c>
      <c r="B380" s="50" t="s">
        <v>26</v>
      </c>
      <c r="C380" s="50" t="s">
        <v>526</v>
      </c>
      <c r="D380" s="61">
        <v>1236.5899999999999</v>
      </c>
      <c r="E380" s="61">
        <v>1080.71</v>
      </c>
      <c r="F380" s="61">
        <v>1080.71</v>
      </c>
      <c r="G380" s="95">
        <f t="shared" si="137"/>
        <v>0</v>
      </c>
      <c r="H380" s="95">
        <f t="shared" si="135"/>
        <v>155.87999999999988</v>
      </c>
      <c r="I380" s="18">
        <f t="shared" si="136"/>
        <v>87.394366766672874</v>
      </c>
    </row>
    <row r="381" spans="1:9" s="78" customFormat="1" ht="23.25" customHeight="1" x14ac:dyDescent="0.25">
      <c r="A381" s="179" t="s">
        <v>51</v>
      </c>
      <c r="B381" s="50" t="s">
        <v>26</v>
      </c>
      <c r="C381" s="50" t="s">
        <v>527</v>
      </c>
      <c r="D381" s="61">
        <v>338.63</v>
      </c>
      <c r="E381" s="61">
        <v>338.63</v>
      </c>
      <c r="F381" s="61">
        <v>338.63</v>
      </c>
      <c r="G381" s="95">
        <f t="shared" si="137"/>
        <v>0</v>
      </c>
      <c r="H381" s="95">
        <f t="shared" si="135"/>
        <v>0</v>
      </c>
      <c r="I381" s="18">
        <f t="shared" si="136"/>
        <v>100</v>
      </c>
    </row>
    <row r="382" spans="1:9" s="78" customFormat="1" ht="23.25" customHeight="1" x14ac:dyDescent="0.25">
      <c r="A382" s="179" t="s">
        <v>374</v>
      </c>
      <c r="B382" s="50" t="s">
        <v>26</v>
      </c>
      <c r="C382" s="50" t="s">
        <v>528</v>
      </c>
      <c r="D382" s="61">
        <v>491.01</v>
      </c>
      <c r="E382" s="61">
        <v>361.73</v>
      </c>
      <c r="F382" s="61">
        <v>361.73</v>
      </c>
      <c r="G382" s="95">
        <f t="shared" si="137"/>
        <v>0</v>
      </c>
      <c r="H382" s="95">
        <f t="shared" si="135"/>
        <v>129.27999999999997</v>
      </c>
      <c r="I382" s="18">
        <f t="shared" si="136"/>
        <v>73.670597340176386</v>
      </c>
    </row>
    <row r="383" spans="1:9" s="78" customFormat="1" ht="23.25" customHeight="1" x14ac:dyDescent="0.25">
      <c r="A383" s="179" t="s">
        <v>80</v>
      </c>
      <c r="B383" s="50" t="s">
        <v>26</v>
      </c>
      <c r="C383" s="50" t="s">
        <v>529</v>
      </c>
      <c r="D383" s="61">
        <v>954.06</v>
      </c>
      <c r="E383" s="61">
        <v>908.16</v>
      </c>
      <c r="F383" s="61">
        <v>908.16</v>
      </c>
      <c r="G383" s="95">
        <f t="shared" si="137"/>
        <v>0</v>
      </c>
      <c r="H383" s="95">
        <f t="shared" si="135"/>
        <v>45.899999999999977</v>
      </c>
      <c r="I383" s="18">
        <f t="shared" si="136"/>
        <v>95.188981825042447</v>
      </c>
    </row>
    <row r="384" spans="1:9" s="78" customFormat="1" ht="23.25" customHeight="1" x14ac:dyDescent="0.25">
      <c r="A384" s="179" t="s">
        <v>1059</v>
      </c>
      <c r="B384" s="50" t="s">
        <v>26</v>
      </c>
      <c r="C384" s="50" t="s">
        <v>1060</v>
      </c>
      <c r="D384" s="61">
        <v>193.6</v>
      </c>
      <c r="E384" s="61">
        <v>193.6</v>
      </c>
      <c r="F384" s="61">
        <v>193.6</v>
      </c>
      <c r="G384" s="95">
        <f t="shared" si="137"/>
        <v>0</v>
      </c>
      <c r="H384" s="95">
        <f t="shared" si="135"/>
        <v>0</v>
      </c>
      <c r="I384" s="18">
        <f t="shared" si="136"/>
        <v>100</v>
      </c>
    </row>
    <row r="385" spans="1:9" s="78" customFormat="1" ht="29.25" customHeight="1" x14ac:dyDescent="0.25">
      <c r="A385" s="179" t="s">
        <v>84</v>
      </c>
      <c r="B385" s="50" t="s">
        <v>26</v>
      </c>
      <c r="C385" s="50" t="s">
        <v>530</v>
      </c>
      <c r="D385" s="61">
        <v>728.17</v>
      </c>
      <c r="E385" s="61">
        <v>706.27</v>
      </c>
      <c r="F385" s="61">
        <v>706.27</v>
      </c>
      <c r="G385" s="95">
        <f t="shared" si="137"/>
        <v>0</v>
      </c>
      <c r="H385" s="95">
        <f t="shared" si="135"/>
        <v>21.899999999999977</v>
      </c>
      <c r="I385" s="18">
        <f t="shared" si="136"/>
        <v>96.992460551794224</v>
      </c>
    </row>
    <row r="386" spans="1:9" s="78" customFormat="1" ht="51.75" customHeight="1" x14ac:dyDescent="0.25">
      <c r="A386" s="179" t="s">
        <v>46</v>
      </c>
      <c r="B386" s="50" t="s">
        <v>26</v>
      </c>
      <c r="C386" s="50" t="s">
        <v>531</v>
      </c>
      <c r="D386" s="61">
        <v>10</v>
      </c>
      <c r="E386" s="61">
        <v>0</v>
      </c>
      <c r="F386" s="61">
        <v>0</v>
      </c>
      <c r="G386" s="95">
        <f t="shared" si="137"/>
        <v>0</v>
      </c>
      <c r="H386" s="95">
        <f t="shared" si="135"/>
        <v>10</v>
      </c>
      <c r="I386" s="18">
        <f t="shared" si="136"/>
        <v>0</v>
      </c>
    </row>
    <row r="387" spans="1:9" s="78" customFormat="1" ht="35.25" customHeight="1" x14ac:dyDescent="0.25">
      <c r="A387" s="179" t="s">
        <v>70</v>
      </c>
      <c r="B387" s="50" t="s">
        <v>26</v>
      </c>
      <c r="C387" s="50" t="s">
        <v>181</v>
      </c>
      <c r="D387" s="61">
        <v>4214.38</v>
      </c>
      <c r="E387" s="61">
        <v>4014.77</v>
      </c>
      <c r="F387" s="61">
        <v>4014.77</v>
      </c>
      <c r="G387" s="95">
        <f t="shared" si="137"/>
        <v>0</v>
      </c>
      <c r="H387" s="95">
        <f t="shared" si="135"/>
        <v>199.61000000000013</v>
      </c>
      <c r="I387" s="18">
        <f t="shared" si="136"/>
        <v>95.263597492395078</v>
      </c>
    </row>
    <row r="388" spans="1:9" s="78" customFormat="1" ht="34.5" customHeight="1" x14ac:dyDescent="0.25">
      <c r="A388" s="179" t="s">
        <v>72</v>
      </c>
      <c r="B388" s="50" t="s">
        <v>26</v>
      </c>
      <c r="C388" s="50" t="s">
        <v>182</v>
      </c>
      <c r="D388" s="61">
        <v>24.6</v>
      </c>
      <c r="E388" s="61">
        <v>24.6</v>
      </c>
      <c r="F388" s="61">
        <v>24.6</v>
      </c>
      <c r="G388" s="95">
        <f t="shared" si="137"/>
        <v>0</v>
      </c>
      <c r="H388" s="95">
        <f t="shared" si="135"/>
        <v>0</v>
      </c>
      <c r="I388" s="18">
        <f t="shared" si="136"/>
        <v>100</v>
      </c>
    </row>
    <row r="389" spans="1:9" s="78" customFormat="1" ht="30" customHeight="1" x14ac:dyDescent="0.25">
      <c r="A389" s="179" t="s">
        <v>45</v>
      </c>
      <c r="B389" s="50" t="s">
        <v>26</v>
      </c>
      <c r="C389" s="50" t="s">
        <v>183</v>
      </c>
      <c r="D389" s="61">
        <v>155.75</v>
      </c>
      <c r="E389" s="61">
        <v>155.75</v>
      </c>
      <c r="F389" s="61">
        <v>155.75</v>
      </c>
      <c r="G389" s="95">
        <f t="shared" si="137"/>
        <v>0</v>
      </c>
      <c r="H389" s="95">
        <f t="shared" si="135"/>
        <v>0</v>
      </c>
      <c r="I389" s="18">
        <f t="shared" si="136"/>
        <v>100</v>
      </c>
    </row>
    <row r="390" spans="1:9" s="78" customFormat="1" ht="44.25" customHeight="1" x14ac:dyDescent="0.25">
      <c r="A390" s="179" t="s">
        <v>494</v>
      </c>
      <c r="B390" s="50" t="s">
        <v>26</v>
      </c>
      <c r="C390" s="50" t="s">
        <v>532</v>
      </c>
      <c r="D390" s="61">
        <v>65.42</v>
      </c>
      <c r="E390" s="61">
        <v>56.22</v>
      </c>
      <c r="F390" s="61">
        <v>56.22</v>
      </c>
      <c r="G390" s="95">
        <f t="shared" si="137"/>
        <v>0</v>
      </c>
      <c r="H390" s="95">
        <f t="shared" si="135"/>
        <v>9.2000000000000028</v>
      </c>
      <c r="I390" s="18">
        <f t="shared" si="136"/>
        <v>85.93702231733414</v>
      </c>
    </row>
    <row r="391" spans="1:9" s="76" customFormat="1" ht="56.25" customHeight="1" x14ac:dyDescent="0.25">
      <c r="A391" s="226" t="s">
        <v>53</v>
      </c>
      <c r="B391" s="226"/>
      <c r="C391" s="226"/>
      <c r="D391" s="226"/>
      <c r="E391" s="226"/>
      <c r="F391" s="226"/>
      <c r="G391" s="226"/>
      <c r="H391" s="226"/>
      <c r="I391" s="226"/>
    </row>
    <row r="392" spans="1:9" s="76" customFormat="1" ht="48.75" hidden="1" customHeight="1" x14ac:dyDescent="0.25">
      <c r="A392" s="226"/>
      <c r="B392" s="226"/>
      <c r="C392" s="226"/>
      <c r="D392" s="226"/>
      <c r="E392" s="226"/>
      <c r="F392" s="226"/>
      <c r="G392" s="226"/>
      <c r="H392" s="226"/>
      <c r="I392" s="226"/>
    </row>
    <row r="393" spans="1:9" s="75" customFormat="1" ht="30.75" customHeight="1" x14ac:dyDescent="0.3">
      <c r="A393" s="176" t="s">
        <v>1</v>
      </c>
      <c r="B393" s="9"/>
      <c r="C393" s="9" t="s">
        <v>203</v>
      </c>
      <c r="D393" s="107">
        <f>D395+D425+D444+D458</f>
        <v>102380.12321000001</v>
      </c>
      <c r="E393" s="107">
        <f>E395+E425+E444+E458</f>
        <v>98480.676099999997</v>
      </c>
      <c r="F393" s="107">
        <f>F395+F425+F444+F458</f>
        <v>98480.675629999998</v>
      </c>
      <c r="G393" s="107">
        <f t="shared" ref="G393:G427" si="138">E393-F393</f>
        <v>4.6999999904073775E-4</v>
      </c>
      <c r="H393" s="107">
        <f t="shared" ref="H393:H427" si="139">D393-F393</f>
        <v>3899.4475800000073</v>
      </c>
      <c r="I393" s="107">
        <f t="shared" ref="I393:I427" si="140">F393/D393*100</f>
        <v>96.191206400483082</v>
      </c>
    </row>
    <row r="394" spans="1:9" ht="33" customHeight="1" x14ac:dyDescent="0.25">
      <c r="A394" s="177" t="s">
        <v>5</v>
      </c>
      <c r="B394" s="7"/>
      <c r="C394" s="7"/>
      <c r="D394" s="6"/>
      <c r="E394" s="6"/>
      <c r="F394" s="98"/>
      <c r="G394" s="6"/>
      <c r="H394" s="6"/>
      <c r="I394" s="6"/>
    </row>
    <row r="395" spans="1:9" s="77" customFormat="1" ht="45.75" customHeight="1" x14ac:dyDescent="0.25">
      <c r="A395" s="187" t="s">
        <v>23</v>
      </c>
      <c r="B395" s="20"/>
      <c r="C395" s="13" t="s">
        <v>202</v>
      </c>
      <c r="D395" s="15">
        <f>SUM(D396:D424)</f>
        <v>67825.114930000011</v>
      </c>
      <c r="E395" s="15">
        <f>SUM(E396:E424)</f>
        <v>65125.577099999995</v>
      </c>
      <c r="F395" s="15">
        <f>SUM(F396:F424)</f>
        <v>65125.577099999995</v>
      </c>
      <c r="G395" s="15">
        <f t="shared" si="138"/>
        <v>0</v>
      </c>
      <c r="H395" s="15">
        <f t="shared" si="139"/>
        <v>2699.5378300000157</v>
      </c>
      <c r="I395" s="15">
        <f t="shared" si="140"/>
        <v>96.019855133624006</v>
      </c>
    </row>
    <row r="396" spans="1:9" ht="91.5" customHeight="1" x14ac:dyDescent="0.25">
      <c r="A396" s="179" t="s">
        <v>670</v>
      </c>
      <c r="B396" s="50" t="s">
        <v>323</v>
      </c>
      <c r="C396" s="50" t="s">
        <v>535</v>
      </c>
      <c r="D396" s="61">
        <v>262.5</v>
      </c>
      <c r="E396" s="61">
        <v>262.5</v>
      </c>
      <c r="F396" s="61">
        <v>262.5</v>
      </c>
      <c r="G396" s="18">
        <f t="shared" si="138"/>
        <v>0</v>
      </c>
      <c r="H396" s="17">
        <f t="shared" si="139"/>
        <v>0</v>
      </c>
      <c r="I396" s="17">
        <f t="shared" si="140"/>
        <v>100</v>
      </c>
    </row>
    <row r="397" spans="1:9" ht="99.75" customHeight="1" x14ac:dyDescent="0.25">
      <c r="A397" s="179" t="s">
        <v>1061</v>
      </c>
      <c r="B397" s="50" t="s">
        <v>323</v>
      </c>
      <c r="C397" s="50" t="s">
        <v>1062</v>
      </c>
      <c r="D397" s="61">
        <v>970.59</v>
      </c>
      <c r="E397" s="61">
        <v>751.68</v>
      </c>
      <c r="F397" s="61">
        <v>751.68</v>
      </c>
      <c r="G397" s="18">
        <f t="shared" ref="G397" si="141">E397-F397</f>
        <v>0</v>
      </c>
      <c r="H397" s="17">
        <f t="shared" ref="H397" si="142">D397-F397</f>
        <v>218.91000000000008</v>
      </c>
      <c r="I397" s="17">
        <f t="shared" ref="I397" si="143">F397/D397*100</f>
        <v>77.445677371495677</v>
      </c>
    </row>
    <row r="398" spans="1:9" s="206" customFormat="1" ht="51.75" customHeight="1" x14ac:dyDescent="0.25">
      <c r="A398" s="202" t="s">
        <v>832</v>
      </c>
      <c r="B398" s="203" t="s">
        <v>323</v>
      </c>
      <c r="C398" s="203" t="s">
        <v>838</v>
      </c>
      <c r="D398" s="204">
        <v>50</v>
      </c>
      <c r="E398" s="204">
        <v>50</v>
      </c>
      <c r="F398" s="204">
        <v>50</v>
      </c>
      <c r="G398" s="103">
        <f t="shared" si="138"/>
        <v>0</v>
      </c>
      <c r="H398" s="30">
        <f t="shared" si="139"/>
        <v>0</v>
      </c>
      <c r="I398" s="30">
        <f t="shared" si="140"/>
        <v>100</v>
      </c>
    </row>
    <row r="399" spans="1:9" ht="57.75" customHeight="1" x14ac:dyDescent="0.25">
      <c r="A399" s="179" t="s">
        <v>833</v>
      </c>
      <c r="B399" s="50" t="s">
        <v>323</v>
      </c>
      <c r="C399" s="50" t="s">
        <v>839</v>
      </c>
      <c r="D399" s="61">
        <v>340</v>
      </c>
      <c r="E399" s="61">
        <v>124.28</v>
      </c>
      <c r="F399" s="61">
        <v>124.28</v>
      </c>
      <c r="G399" s="18">
        <f t="shared" si="138"/>
        <v>0</v>
      </c>
      <c r="H399" s="17">
        <f t="shared" si="139"/>
        <v>215.72</v>
      </c>
      <c r="I399" s="17">
        <f t="shared" si="140"/>
        <v>36.55294117647059</v>
      </c>
    </row>
    <row r="400" spans="1:9" ht="45.75" customHeight="1" x14ac:dyDescent="0.25">
      <c r="A400" s="179" t="s">
        <v>1063</v>
      </c>
      <c r="B400" s="50" t="s">
        <v>323</v>
      </c>
      <c r="C400" s="50" t="s">
        <v>1064</v>
      </c>
      <c r="D400" s="61">
        <v>207.26</v>
      </c>
      <c r="E400" s="61">
        <v>207.26</v>
      </c>
      <c r="F400" s="61">
        <v>207.26</v>
      </c>
      <c r="G400" s="18">
        <f t="shared" si="138"/>
        <v>0</v>
      </c>
      <c r="H400" s="17">
        <f t="shared" si="139"/>
        <v>0</v>
      </c>
      <c r="I400" s="17">
        <f t="shared" si="140"/>
        <v>100</v>
      </c>
    </row>
    <row r="401" spans="1:9" ht="57.75" customHeight="1" x14ac:dyDescent="0.25">
      <c r="A401" s="179" t="s">
        <v>1065</v>
      </c>
      <c r="B401" s="50" t="s">
        <v>323</v>
      </c>
      <c r="C401" s="50" t="s">
        <v>1066</v>
      </c>
      <c r="D401" s="61">
        <v>134.80000000000001</v>
      </c>
      <c r="E401" s="61">
        <v>134.80000000000001</v>
      </c>
      <c r="F401" s="61">
        <v>134.80000000000001</v>
      </c>
      <c r="G401" s="18">
        <f t="shared" si="138"/>
        <v>0</v>
      </c>
      <c r="H401" s="17">
        <f t="shared" si="139"/>
        <v>0</v>
      </c>
      <c r="I401" s="17">
        <f t="shared" si="140"/>
        <v>100</v>
      </c>
    </row>
    <row r="402" spans="1:9" ht="48" customHeight="1" x14ac:dyDescent="0.25">
      <c r="A402" s="179" t="s">
        <v>834</v>
      </c>
      <c r="B402" s="50" t="s">
        <v>323</v>
      </c>
      <c r="C402" s="50" t="s">
        <v>840</v>
      </c>
      <c r="D402" s="61">
        <v>365.45159999999998</v>
      </c>
      <c r="E402" s="61">
        <v>365.45159999999998</v>
      </c>
      <c r="F402" s="61">
        <v>365.45159999999998</v>
      </c>
      <c r="G402" s="18">
        <f t="shared" si="138"/>
        <v>0</v>
      </c>
      <c r="H402" s="17">
        <f t="shared" si="139"/>
        <v>0</v>
      </c>
      <c r="I402" s="17">
        <f t="shared" si="140"/>
        <v>100</v>
      </c>
    </row>
    <row r="403" spans="1:9" ht="54" customHeight="1" x14ac:dyDescent="0.25">
      <c r="A403" s="179" t="s">
        <v>835</v>
      </c>
      <c r="B403" s="50" t="s">
        <v>323</v>
      </c>
      <c r="C403" s="50" t="s">
        <v>841</v>
      </c>
      <c r="D403" s="61">
        <v>249.38</v>
      </c>
      <c r="E403" s="61">
        <v>249.38</v>
      </c>
      <c r="F403" s="61">
        <v>249.38</v>
      </c>
      <c r="G403" s="18">
        <f t="shared" si="138"/>
        <v>0</v>
      </c>
      <c r="H403" s="17">
        <f t="shared" si="139"/>
        <v>0</v>
      </c>
      <c r="I403" s="17">
        <f t="shared" si="140"/>
        <v>100</v>
      </c>
    </row>
    <row r="404" spans="1:9" ht="78" customHeight="1" x14ac:dyDescent="0.25">
      <c r="A404" s="179" t="s">
        <v>836</v>
      </c>
      <c r="B404" s="50" t="s">
        <v>323</v>
      </c>
      <c r="C404" s="50" t="s">
        <v>842</v>
      </c>
      <c r="D404" s="61">
        <v>422.06783000000001</v>
      </c>
      <c r="E404" s="61">
        <v>422.07</v>
      </c>
      <c r="F404" s="61">
        <v>422.07</v>
      </c>
      <c r="G404" s="18">
        <f t="shared" si="138"/>
        <v>0</v>
      </c>
      <c r="H404" s="17">
        <f t="shared" si="139"/>
        <v>-2.1699999999782449E-3</v>
      </c>
      <c r="I404" s="17">
        <f t="shared" si="140"/>
        <v>100.00051413537012</v>
      </c>
    </row>
    <row r="405" spans="1:9" ht="54.75" customHeight="1" x14ac:dyDescent="0.25">
      <c r="A405" s="179" t="s">
        <v>837</v>
      </c>
      <c r="B405" s="50" t="s">
        <v>323</v>
      </c>
      <c r="C405" s="50" t="s">
        <v>843</v>
      </c>
      <c r="D405" s="61">
        <v>1784.7</v>
      </c>
      <c r="E405" s="61">
        <v>1784.7</v>
      </c>
      <c r="F405" s="61">
        <v>1784.7</v>
      </c>
      <c r="G405" s="18">
        <f t="shared" si="138"/>
        <v>0</v>
      </c>
      <c r="H405" s="17">
        <f t="shared" si="139"/>
        <v>0</v>
      </c>
      <c r="I405" s="17">
        <f t="shared" si="140"/>
        <v>100</v>
      </c>
    </row>
    <row r="406" spans="1:9" ht="54.75" customHeight="1" x14ac:dyDescent="0.25">
      <c r="A406" s="179" t="s">
        <v>1067</v>
      </c>
      <c r="B406" s="50" t="s">
        <v>323</v>
      </c>
      <c r="C406" s="50" t="s">
        <v>1068</v>
      </c>
      <c r="D406" s="61">
        <v>236.6</v>
      </c>
      <c r="E406" s="61">
        <v>219.85</v>
      </c>
      <c r="F406" s="61">
        <v>219.85</v>
      </c>
      <c r="G406" s="18">
        <f t="shared" si="138"/>
        <v>0</v>
      </c>
      <c r="H406" s="17">
        <f t="shared" si="139"/>
        <v>16.75</v>
      </c>
      <c r="I406" s="17">
        <f t="shared" si="140"/>
        <v>92.920540997464073</v>
      </c>
    </row>
    <row r="407" spans="1:9" ht="43.5" customHeight="1" x14ac:dyDescent="0.25">
      <c r="A407" s="179" t="s">
        <v>533</v>
      </c>
      <c r="B407" s="50" t="s">
        <v>323</v>
      </c>
      <c r="C407" s="50" t="s">
        <v>184</v>
      </c>
      <c r="D407" s="61">
        <v>1151.83</v>
      </c>
      <c r="E407" s="61">
        <v>1151.83</v>
      </c>
      <c r="F407" s="61">
        <v>1151.83</v>
      </c>
      <c r="G407" s="18">
        <f t="shared" si="138"/>
        <v>0</v>
      </c>
      <c r="H407" s="17">
        <f t="shared" si="139"/>
        <v>0</v>
      </c>
      <c r="I407" s="17">
        <f t="shared" si="140"/>
        <v>100</v>
      </c>
    </row>
    <row r="408" spans="1:9" ht="43.5" customHeight="1" x14ac:dyDescent="0.25">
      <c r="A408" s="179" t="s">
        <v>24</v>
      </c>
      <c r="B408" s="50" t="s">
        <v>323</v>
      </c>
      <c r="C408" s="50" t="s">
        <v>185</v>
      </c>
      <c r="D408" s="61">
        <v>200</v>
      </c>
      <c r="E408" s="61">
        <v>186.05</v>
      </c>
      <c r="F408" s="61">
        <v>186.05</v>
      </c>
      <c r="G408" s="18">
        <f t="shared" si="138"/>
        <v>0</v>
      </c>
      <c r="H408" s="17">
        <f t="shared" si="139"/>
        <v>13.949999999999989</v>
      </c>
      <c r="I408" s="17">
        <f t="shared" si="140"/>
        <v>93.025000000000006</v>
      </c>
    </row>
    <row r="409" spans="1:9" ht="53.25" customHeight="1" x14ac:dyDescent="0.25">
      <c r="A409" s="179" t="s">
        <v>55</v>
      </c>
      <c r="B409" s="50" t="s">
        <v>323</v>
      </c>
      <c r="C409" s="50" t="s">
        <v>186</v>
      </c>
      <c r="D409" s="61">
        <v>162.43</v>
      </c>
      <c r="E409" s="61">
        <v>162.43</v>
      </c>
      <c r="F409" s="61">
        <v>162.43</v>
      </c>
      <c r="G409" s="18">
        <f t="shared" si="138"/>
        <v>0</v>
      </c>
      <c r="H409" s="17">
        <f t="shared" si="139"/>
        <v>0</v>
      </c>
      <c r="I409" s="17">
        <f t="shared" si="140"/>
        <v>100</v>
      </c>
    </row>
    <row r="410" spans="1:9" ht="49.5" customHeight="1" x14ac:dyDescent="0.25">
      <c r="A410" s="179" t="s">
        <v>324</v>
      </c>
      <c r="B410" s="50" t="s">
        <v>323</v>
      </c>
      <c r="C410" s="50" t="s">
        <v>187</v>
      </c>
      <c r="D410" s="61">
        <v>1113.3</v>
      </c>
      <c r="E410" s="61">
        <v>1092.1300000000001</v>
      </c>
      <c r="F410" s="61">
        <v>1092.1300000000001</v>
      </c>
      <c r="G410" s="18">
        <f t="shared" si="138"/>
        <v>0</v>
      </c>
      <c r="H410" s="17">
        <f t="shared" si="139"/>
        <v>21.169999999999845</v>
      </c>
      <c r="I410" s="17">
        <f t="shared" si="140"/>
        <v>98.098446061259338</v>
      </c>
    </row>
    <row r="411" spans="1:9" ht="42" customHeight="1" x14ac:dyDescent="0.25">
      <c r="A411" s="179" t="s">
        <v>534</v>
      </c>
      <c r="B411" s="50" t="s">
        <v>323</v>
      </c>
      <c r="C411" s="50" t="s">
        <v>188</v>
      </c>
      <c r="D411" s="61">
        <v>946</v>
      </c>
      <c r="E411" s="61">
        <v>946</v>
      </c>
      <c r="F411" s="61">
        <v>946</v>
      </c>
      <c r="G411" s="18">
        <f t="shared" si="138"/>
        <v>0</v>
      </c>
      <c r="H411" s="17">
        <f t="shared" si="139"/>
        <v>0</v>
      </c>
      <c r="I411" s="17">
        <f t="shared" si="140"/>
        <v>100</v>
      </c>
    </row>
    <row r="412" spans="1:9" ht="32.25" customHeight="1" x14ac:dyDescent="0.25">
      <c r="A412" s="179" t="s">
        <v>70</v>
      </c>
      <c r="B412" s="50" t="s">
        <v>323</v>
      </c>
      <c r="C412" s="50" t="s">
        <v>292</v>
      </c>
      <c r="D412" s="61">
        <v>42485.26</v>
      </c>
      <c r="E412" s="61">
        <v>41521.040000000001</v>
      </c>
      <c r="F412" s="61">
        <v>41521.040000000001</v>
      </c>
      <c r="G412" s="17">
        <f t="shared" ref="G412:G424" si="144">E412-F412</f>
        <v>0</v>
      </c>
      <c r="H412" s="17">
        <f t="shared" ref="H412:H424" si="145">D412-F412</f>
        <v>964.22000000000116</v>
      </c>
      <c r="I412" s="17">
        <f t="shared" ref="I412:I424" si="146">F412/D412*100</f>
        <v>97.730459928925939</v>
      </c>
    </row>
    <row r="413" spans="1:9" ht="39.75" customHeight="1" x14ac:dyDescent="0.25">
      <c r="A413" s="179" t="s">
        <v>290</v>
      </c>
      <c r="B413" s="50" t="s">
        <v>323</v>
      </c>
      <c r="C413" s="50" t="s">
        <v>536</v>
      </c>
      <c r="D413" s="61">
        <v>77.115499999999997</v>
      </c>
      <c r="E413" s="61">
        <v>77.115499999999997</v>
      </c>
      <c r="F413" s="61">
        <v>77.115499999999997</v>
      </c>
      <c r="G413" s="17">
        <f t="shared" si="144"/>
        <v>0</v>
      </c>
      <c r="H413" s="17">
        <f t="shared" si="145"/>
        <v>0</v>
      </c>
      <c r="I413" s="17">
        <f t="shared" si="146"/>
        <v>100</v>
      </c>
    </row>
    <row r="414" spans="1:9" ht="45.75" customHeight="1" x14ac:dyDescent="0.25">
      <c r="A414" s="179" t="s">
        <v>72</v>
      </c>
      <c r="B414" s="70">
        <v>459</v>
      </c>
      <c r="C414" s="50" t="s">
        <v>293</v>
      </c>
      <c r="D414" s="61">
        <v>354.1</v>
      </c>
      <c r="E414" s="61">
        <v>354.1</v>
      </c>
      <c r="F414" s="61">
        <v>354.1</v>
      </c>
      <c r="G414" s="17">
        <f t="shared" si="144"/>
        <v>0</v>
      </c>
      <c r="H414" s="17">
        <f t="shared" si="145"/>
        <v>0</v>
      </c>
      <c r="I414" s="17">
        <f t="shared" si="146"/>
        <v>100</v>
      </c>
    </row>
    <row r="415" spans="1:9" ht="54.75" customHeight="1" x14ac:dyDescent="0.25">
      <c r="A415" s="179" t="s">
        <v>760</v>
      </c>
      <c r="B415" s="70">
        <v>459</v>
      </c>
      <c r="C415" s="50" t="s">
        <v>537</v>
      </c>
      <c r="D415" s="61">
        <v>868.64</v>
      </c>
      <c r="E415" s="61">
        <v>604.48</v>
      </c>
      <c r="F415" s="61">
        <v>604.48</v>
      </c>
      <c r="G415" s="17">
        <f t="shared" si="144"/>
        <v>0</v>
      </c>
      <c r="H415" s="17">
        <f t="shared" si="145"/>
        <v>264.15999999999997</v>
      </c>
      <c r="I415" s="17">
        <f t="shared" si="146"/>
        <v>69.58924295450359</v>
      </c>
    </row>
    <row r="416" spans="1:9" ht="30" customHeight="1" x14ac:dyDescent="0.25">
      <c r="A416" s="179" t="s">
        <v>45</v>
      </c>
      <c r="B416" s="70">
        <v>459</v>
      </c>
      <c r="C416" s="50" t="s">
        <v>294</v>
      </c>
      <c r="D416" s="61">
        <v>224</v>
      </c>
      <c r="E416" s="61">
        <v>212.66</v>
      </c>
      <c r="F416" s="61">
        <v>212.66</v>
      </c>
      <c r="G416" s="17">
        <f t="shared" si="144"/>
        <v>0</v>
      </c>
      <c r="H416" s="17">
        <f t="shared" si="145"/>
        <v>11.340000000000003</v>
      </c>
      <c r="I416" s="17">
        <f t="shared" si="146"/>
        <v>94.9375</v>
      </c>
    </row>
    <row r="417" spans="1:9" ht="45.75" customHeight="1" x14ac:dyDescent="0.25">
      <c r="A417" s="179" t="s">
        <v>494</v>
      </c>
      <c r="B417" s="70">
        <v>459</v>
      </c>
      <c r="C417" s="50" t="s">
        <v>538</v>
      </c>
      <c r="D417" s="61">
        <v>30.9</v>
      </c>
      <c r="E417" s="61">
        <v>30.9</v>
      </c>
      <c r="F417" s="61">
        <v>30.9</v>
      </c>
      <c r="G417" s="17">
        <f t="shared" si="144"/>
        <v>0</v>
      </c>
      <c r="H417" s="17">
        <f t="shared" si="145"/>
        <v>0</v>
      </c>
      <c r="I417" s="17">
        <f t="shared" si="146"/>
        <v>100</v>
      </c>
    </row>
    <row r="418" spans="1:9" ht="29.25" customHeight="1" x14ac:dyDescent="0.25">
      <c r="A418" s="179" t="s">
        <v>74</v>
      </c>
      <c r="B418" s="70">
        <v>459</v>
      </c>
      <c r="C418" s="50" t="s">
        <v>295</v>
      </c>
      <c r="D418" s="61">
        <v>260.39999999999998</v>
      </c>
      <c r="E418" s="61">
        <v>248.27</v>
      </c>
      <c r="F418" s="61">
        <v>248.27</v>
      </c>
      <c r="G418" s="17">
        <f t="shared" si="144"/>
        <v>0</v>
      </c>
      <c r="H418" s="17">
        <f t="shared" si="145"/>
        <v>12.129999999999967</v>
      </c>
      <c r="I418" s="17">
        <f t="shared" si="146"/>
        <v>95.341781874039953</v>
      </c>
    </row>
    <row r="419" spans="1:9" ht="29.25" customHeight="1" x14ac:dyDescent="0.25">
      <c r="A419" s="179" t="s">
        <v>76</v>
      </c>
      <c r="B419" s="70">
        <v>459</v>
      </c>
      <c r="C419" s="50" t="s">
        <v>296</v>
      </c>
      <c r="D419" s="61">
        <v>467.9</v>
      </c>
      <c r="E419" s="61">
        <v>375.49</v>
      </c>
      <c r="F419" s="61">
        <v>375.49</v>
      </c>
      <c r="G419" s="17">
        <f t="shared" si="144"/>
        <v>0</v>
      </c>
      <c r="H419" s="17">
        <f t="shared" si="145"/>
        <v>92.409999999999968</v>
      </c>
      <c r="I419" s="17">
        <f t="shared" si="146"/>
        <v>80.250053430220134</v>
      </c>
    </row>
    <row r="420" spans="1:9" ht="29.25" customHeight="1" x14ac:dyDescent="0.25">
      <c r="A420" s="179" t="s">
        <v>78</v>
      </c>
      <c r="B420" s="70">
        <v>459</v>
      </c>
      <c r="C420" s="50" t="s">
        <v>297</v>
      </c>
      <c r="D420" s="61">
        <v>6098.8</v>
      </c>
      <c r="E420" s="61">
        <v>5823.74</v>
      </c>
      <c r="F420" s="61">
        <v>5823.74</v>
      </c>
      <c r="G420" s="17">
        <f t="shared" si="144"/>
        <v>0</v>
      </c>
      <c r="H420" s="17">
        <f t="shared" si="145"/>
        <v>275.0600000000004</v>
      </c>
      <c r="I420" s="17">
        <f t="shared" si="146"/>
        <v>95.489932445727021</v>
      </c>
    </row>
    <row r="421" spans="1:9" ht="29.25" customHeight="1" x14ac:dyDescent="0.25">
      <c r="A421" s="179" t="s">
        <v>374</v>
      </c>
      <c r="B421" s="70">
        <v>459</v>
      </c>
      <c r="C421" s="50" t="s">
        <v>398</v>
      </c>
      <c r="D421" s="61">
        <v>3130.06</v>
      </c>
      <c r="E421" s="61">
        <v>2730.38</v>
      </c>
      <c r="F421" s="61">
        <v>2730.38</v>
      </c>
      <c r="G421" s="17">
        <f t="shared" si="144"/>
        <v>0</v>
      </c>
      <c r="H421" s="17">
        <f t="shared" si="145"/>
        <v>399.67999999999984</v>
      </c>
      <c r="I421" s="17">
        <f t="shared" si="146"/>
        <v>87.230915701296468</v>
      </c>
    </row>
    <row r="422" spans="1:9" ht="27.75" customHeight="1" x14ac:dyDescent="0.25">
      <c r="A422" s="179" t="s">
        <v>80</v>
      </c>
      <c r="B422" s="70">
        <v>459</v>
      </c>
      <c r="C422" s="50" t="s">
        <v>298</v>
      </c>
      <c r="D422" s="61">
        <v>1261.1199999999999</v>
      </c>
      <c r="E422" s="61">
        <v>1076.3900000000001</v>
      </c>
      <c r="F422" s="61">
        <v>1076.3900000000001</v>
      </c>
      <c r="G422" s="17">
        <f t="shared" si="144"/>
        <v>0</v>
      </c>
      <c r="H422" s="17">
        <f t="shared" si="145"/>
        <v>184.72999999999979</v>
      </c>
      <c r="I422" s="17">
        <f t="shared" si="146"/>
        <v>85.351909413854372</v>
      </c>
    </row>
    <row r="423" spans="1:9" ht="27.75" customHeight="1" x14ac:dyDescent="0.25">
      <c r="A423" s="179" t="s">
        <v>82</v>
      </c>
      <c r="B423" s="70">
        <v>459</v>
      </c>
      <c r="C423" s="50" t="s">
        <v>299</v>
      </c>
      <c r="D423" s="61">
        <v>472.94</v>
      </c>
      <c r="E423" s="61">
        <v>472.94</v>
      </c>
      <c r="F423" s="61">
        <v>472.94</v>
      </c>
      <c r="G423" s="17">
        <f t="shared" si="144"/>
        <v>0</v>
      </c>
      <c r="H423" s="17">
        <f t="shared" si="145"/>
        <v>0</v>
      </c>
      <c r="I423" s="17">
        <f t="shared" si="146"/>
        <v>100</v>
      </c>
    </row>
    <row r="424" spans="1:9" ht="27.75" customHeight="1" x14ac:dyDescent="0.25">
      <c r="A424" s="179" t="s">
        <v>84</v>
      </c>
      <c r="B424" s="70">
        <v>459</v>
      </c>
      <c r="C424" s="50" t="s">
        <v>300</v>
      </c>
      <c r="D424" s="61">
        <v>3496.97</v>
      </c>
      <c r="E424" s="61">
        <v>3487.66</v>
      </c>
      <c r="F424" s="61">
        <v>3487.66</v>
      </c>
      <c r="G424" s="17">
        <f t="shared" si="144"/>
        <v>0</v>
      </c>
      <c r="H424" s="17">
        <f t="shared" si="145"/>
        <v>9.3099999999999454</v>
      </c>
      <c r="I424" s="17">
        <f t="shared" si="146"/>
        <v>99.733769520470588</v>
      </c>
    </row>
    <row r="425" spans="1:9" s="77" customFormat="1" ht="42" customHeight="1" x14ac:dyDescent="0.25">
      <c r="A425" s="178" t="s">
        <v>25</v>
      </c>
      <c r="B425" s="20"/>
      <c r="C425" s="13" t="s">
        <v>201</v>
      </c>
      <c r="D425" s="15">
        <f>SUM(D426:D443)</f>
        <v>15723.788279999999</v>
      </c>
      <c r="E425" s="15">
        <f>SUM(E426:E443)</f>
        <v>14826.530000000002</v>
      </c>
      <c r="F425" s="15">
        <f>SUM(F426:F443)</f>
        <v>14826.530000000002</v>
      </c>
      <c r="G425" s="15">
        <f t="shared" si="138"/>
        <v>0</v>
      </c>
      <c r="H425" s="15">
        <f t="shared" si="139"/>
        <v>897.25827999999638</v>
      </c>
      <c r="I425" s="15">
        <f t="shared" si="140"/>
        <v>94.293625276414645</v>
      </c>
    </row>
    <row r="426" spans="1:9" ht="88.5" customHeight="1" x14ac:dyDescent="0.25">
      <c r="A426" s="179" t="s">
        <v>301</v>
      </c>
      <c r="B426" s="70">
        <v>459</v>
      </c>
      <c r="C426" s="50" t="s">
        <v>189</v>
      </c>
      <c r="D426" s="61">
        <v>337.6</v>
      </c>
      <c r="E426" s="61">
        <v>337.6</v>
      </c>
      <c r="F426" s="61">
        <v>337.6</v>
      </c>
      <c r="G426" s="17">
        <f t="shared" si="138"/>
        <v>0</v>
      </c>
      <c r="H426" s="17">
        <f t="shared" si="139"/>
        <v>0</v>
      </c>
      <c r="I426" s="17">
        <f t="shared" si="140"/>
        <v>100</v>
      </c>
    </row>
    <row r="427" spans="1:9" ht="90" customHeight="1" x14ac:dyDescent="0.25">
      <c r="A427" s="179" t="s">
        <v>399</v>
      </c>
      <c r="B427" s="70">
        <v>459</v>
      </c>
      <c r="C427" s="50" t="s">
        <v>302</v>
      </c>
      <c r="D427" s="61">
        <v>550</v>
      </c>
      <c r="E427" s="61">
        <v>539.20000000000005</v>
      </c>
      <c r="F427" s="61">
        <v>539.20000000000005</v>
      </c>
      <c r="G427" s="17">
        <f t="shared" si="138"/>
        <v>0</v>
      </c>
      <c r="H427" s="17">
        <f t="shared" si="139"/>
        <v>10.799999999999955</v>
      </c>
      <c r="I427" s="17">
        <f t="shared" si="140"/>
        <v>98.036363636363646</v>
      </c>
    </row>
    <row r="428" spans="1:9" ht="87" customHeight="1" x14ac:dyDescent="0.25">
      <c r="A428" s="179" t="s">
        <v>400</v>
      </c>
      <c r="B428" s="70">
        <v>459</v>
      </c>
      <c r="C428" s="50" t="s">
        <v>354</v>
      </c>
      <c r="D428" s="61">
        <v>1195.99</v>
      </c>
      <c r="E428" s="61">
        <v>1195.99</v>
      </c>
      <c r="F428" s="61">
        <v>1195.99</v>
      </c>
      <c r="G428" s="17">
        <f t="shared" ref="G428:G443" si="147">E428-F428</f>
        <v>0</v>
      </c>
      <c r="H428" s="17">
        <f t="shared" ref="H428:H443" si="148">D428-F428</f>
        <v>0</v>
      </c>
      <c r="I428" s="17">
        <f t="shared" ref="I428:I443" si="149">F428/D428*100</f>
        <v>100</v>
      </c>
    </row>
    <row r="429" spans="1:9" ht="88.5" customHeight="1" x14ac:dyDescent="0.25">
      <c r="A429" s="179" t="s">
        <v>401</v>
      </c>
      <c r="B429" s="70">
        <v>459</v>
      </c>
      <c r="C429" s="50" t="s">
        <v>355</v>
      </c>
      <c r="D429" s="61">
        <v>105.01</v>
      </c>
      <c r="E429" s="61">
        <v>105.01</v>
      </c>
      <c r="F429" s="61">
        <v>105.01</v>
      </c>
      <c r="G429" s="17">
        <f t="shared" si="147"/>
        <v>0</v>
      </c>
      <c r="H429" s="17">
        <f t="shared" si="148"/>
        <v>0</v>
      </c>
      <c r="I429" s="17">
        <f t="shared" si="149"/>
        <v>100</v>
      </c>
    </row>
    <row r="430" spans="1:9" ht="81.75" customHeight="1" x14ac:dyDescent="0.25">
      <c r="A430" s="179" t="s">
        <v>190</v>
      </c>
      <c r="B430" s="70">
        <v>459</v>
      </c>
      <c r="C430" s="50" t="s">
        <v>191</v>
      </c>
      <c r="D430" s="61">
        <v>84.4</v>
      </c>
      <c r="E430" s="61">
        <v>84.4</v>
      </c>
      <c r="F430" s="61">
        <v>84.4</v>
      </c>
      <c r="G430" s="17">
        <f t="shared" si="147"/>
        <v>0</v>
      </c>
      <c r="H430" s="17">
        <f t="shared" si="148"/>
        <v>0</v>
      </c>
      <c r="I430" s="17">
        <f t="shared" si="149"/>
        <v>100</v>
      </c>
    </row>
    <row r="431" spans="1:9" ht="27" customHeight="1" x14ac:dyDescent="0.25">
      <c r="A431" s="179" t="s">
        <v>70</v>
      </c>
      <c r="B431" s="70">
        <v>459</v>
      </c>
      <c r="C431" s="50" t="s">
        <v>192</v>
      </c>
      <c r="D431" s="61">
        <v>9491.9</v>
      </c>
      <c r="E431" s="61">
        <v>8900.94</v>
      </c>
      <c r="F431" s="61">
        <v>8900.94</v>
      </c>
      <c r="G431" s="17">
        <f t="shared" si="147"/>
        <v>0</v>
      </c>
      <c r="H431" s="17">
        <f t="shared" si="148"/>
        <v>590.95999999999913</v>
      </c>
      <c r="I431" s="17">
        <f t="shared" si="149"/>
        <v>93.774059987989773</v>
      </c>
    </row>
    <row r="432" spans="1:9" ht="46.5" customHeight="1" x14ac:dyDescent="0.25">
      <c r="A432" s="179" t="s">
        <v>72</v>
      </c>
      <c r="B432" s="70">
        <v>459</v>
      </c>
      <c r="C432" s="50" t="s">
        <v>193</v>
      </c>
      <c r="D432" s="61">
        <v>123.93</v>
      </c>
      <c r="E432" s="61">
        <v>123.93</v>
      </c>
      <c r="F432" s="61">
        <v>123.93</v>
      </c>
      <c r="G432" s="17">
        <f t="shared" si="147"/>
        <v>0</v>
      </c>
      <c r="H432" s="17">
        <f t="shared" si="148"/>
        <v>0</v>
      </c>
      <c r="I432" s="17">
        <f t="shared" si="149"/>
        <v>100</v>
      </c>
    </row>
    <row r="433" spans="1:9" ht="57.75" customHeight="1" x14ac:dyDescent="0.25">
      <c r="A433" s="179" t="s">
        <v>760</v>
      </c>
      <c r="B433" s="70">
        <v>459</v>
      </c>
      <c r="C433" s="50" t="s">
        <v>539</v>
      </c>
      <c r="D433" s="61">
        <v>86.518280000000004</v>
      </c>
      <c r="E433" s="61">
        <v>34.07</v>
      </c>
      <c r="F433" s="61">
        <v>34.07</v>
      </c>
      <c r="G433" s="17">
        <f t="shared" si="147"/>
        <v>0</v>
      </c>
      <c r="H433" s="17">
        <f t="shared" si="148"/>
        <v>52.448280000000004</v>
      </c>
      <c r="I433" s="17">
        <f t="shared" si="149"/>
        <v>39.378961301588518</v>
      </c>
    </row>
    <row r="434" spans="1:9" ht="24.75" customHeight="1" x14ac:dyDescent="0.25">
      <c r="A434" s="179" t="s">
        <v>45</v>
      </c>
      <c r="B434" s="70">
        <v>459</v>
      </c>
      <c r="C434" s="50" t="s">
        <v>194</v>
      </c>
      <c r="D434" s="61">
        <v>400</v>
      </c>
      <c r="E434" s="61">
        <v>328.54</v>
      </c>
      <c r="F434" s="61">
        <v>328.54</v>
      </c>
      <c r="G434" s="17">
        <f t="shared" si="147"/>
        <v>0</v>
      </c>
      <c r="H434" s="17">
        <f t="shared" si="148"/>
        <v>71.45999999999998</v>
      </c>
      <c r="I434" s="17">
        <f t="shared" si="149"/>
        <v>82.135000000000005</v>
      </c>
    </row>
    <row r="435" spans="1:9" ht="48" customHeight="1" x14ac:dyDescent="0.25">
      <c r="A435" s="179" t="s">
        <v>494</v>
      </c>
      <c r="B435" s="70">
        <v>459</v>
      </c>
      <c r="C435" s="50" t="s">
        <v>540</v>
      </c>
      <c r="D435" s="61">
        <v>8</v>
      </c>
      <c r="E435" s="61">
        <v>8</v>
      </c>
      <c r="F435" s="61">
        <v>8</v>
      </c>
      <c r="G435" s="17">
        <f t="shared" si="147"/>
        <v>0</v>
      </c>
      <c r="H435" s="17">
        <f t="shared" si="148"/>
        <v>0</v>
      </c>
      <c r="I435" s="17">
        <f t="shared" si="149"/>
        <v>100</v>
      </c>
    </row>
    <row r="436" spans="1:9" ht="21" customHeight="1" x14ac:dyDescent="0.25">
      <c r="A436" s="179" t="s">
        <v>74</v>
      </c>
      <c r="B436" s="70">
        <v>459</v>
      </c>
      <c r="C436" s="50" t="s">
        <v>195</v>
      </c>
      <c r="D436" s="61">
        <v>241.8</v>
      </c>
      <c r="E436" s="61">
        <v>223.49</v>
      </c>
      <c r="F436" s="61">
        <v>223.49</v>
      </c>
      <c r="G436" s="17">
        <f t="shared" si="147"/>
        <v>0</v>
      </c>
      <c r="H436" s="17">
        <f t="shared" si="148"/>
        <v>18.310000000000002</v>
      </c>
      <c r="I436" s="17">
        <f t="shared" si="149"/>
        <v>92.427626137303548</v>
      </c>
    </row>
    <row r="437" spans="1:9" ht="21" customHeight="1" x14ac:dyDescent="0.25">
      <c r="A437" s="179" t="s">
        <v>76</v>
      </c>
      <c r="B437" s="70">
        <v>459</v>
      </c>
      <c r="C437" s="50" t="s">
        <v>196</v>
      </c>
      <c r="D437" s="61">
        <v>58</v>
      </c>
      <c r="E437" s="61">
        <v>35</v>
      </c>
      <c r="F437" s="61">
        <v>35</v>
      </c>
      <c r="G437" s="17">
        <f t="shared" si="147"/>
        <v>0</v>
      </c>
      <c r="H437" s="17">
        <f t="shared" si="148"/>
        <v>23</v>
      </c>
      <c r="I437" s="17">
        <f t="shared" si="149"/>
        <v>60.344827586206897</v>
      </c>
    </row>
    <row r="438" spans="1:9" ht="21" customHeight="1" x14ac:dyDescent="0.25">
      <c r="A438" s="179" t="s">
        <v>78</v>
      </c>
      <c r="B438" s="70">
        <v>459</v>
      </c>
      <c r="C438" s="50" t="s">
        <v>197</v>
      </c>
      <c r="D438" s="61">
        <v>380</v>
      </c>
      <c r="E438" s="61">
        <v>346.42</v>
      </c>
      <c r="F438" s="61">
        <v>346.42</v>
      </c>
      <c r="G438" s="17">
        <f t="shared" si="147"/>
        <v>0</v>
      </c>
      <c r="H438" s="17">
        <f t="shared" si="148"/>
        <v>33.579999999999984</v>
      </c>
      <c r="I438" s="17">
        <f t="shared" si="149"/>
        <v>91.163157894736841</v>
      </c>
    </row>
    <row r="439" spans="1:9" ht="21" customHeight="1" x14ac:dyDescent="0.25">
      <c r="A439" s="179" t="s">
        <v>374</v>
      </c>
      <c r="B439" s="70">
        <v>459</v>
      </c>
      <c r="C439" s="50" t="s">
        <v>402</v>
      </c>
      <c r="D439" s="61">
        <v>207</v>
      </c>
      <c r="E439" s="61">
        <v>118.77</v>
      </c>
      <c r="F439" s="61">
        <v>118.77</v>
      </c>
      <c r="G439" s="17">
        <f t="shared" si="147"/>
        <v>0</v>
      </c>
      <c r="H439" s="17">
        <f t="shared" si="148"/>
        <v>88.23</v>
      </c>
      <c r="I439" s="17">
        <f t="shared" si="149"/>
        <v>57.376811594202891</v>
      </c>
    </row>
    <row r="440" spans="1:9" ht="28.5" customHeight="1" x14ac:dyDescent="0.25">
      <c r="A440" s="179" t="s">
        <v>80</v>
      </c>
      <c r="B440" s="70">
        <v>459</v>
      </c>
      <c r="C440" s="50" t="s">
        <v>198</v>
      </c>
      <c r="D440" s="61">
        <v>193.1</v>
      </c>
      <c r="E440" s="61">
        <v>185.01</v>
      </c>
      <c r="F440" s="61">
        <v>185.01</v>
      </c>
      <c r="G440" s="17">
        <f t="shared" si="147"/>
        <v>0</v>
      </c>
      <c r="H440" s="17">
        <f t="shared" si="148"/>
        <v>8.0900000000000034</v>
      </c>
      <c r="I440" s="17">
        <f t="shared" si="149"/>
        <v>95.810460901087509</v>
      </c>
    </row>
    <row r="441" spans="1:9" ht="28.5" customHeight="1" x14ac:dyDescent="0.25">
      <c r="A441" s="179" t="s">
        <v>82</v>
      </c>
      <c r="B441" s="70">
        <v>459</v>
      </c>
      <c r="C441" s="50" t="s">
        <v>199</v>
      </c>
      <c r="D441" s="61">
        <v>942.57</v>
      </c>
      <c r="E441" s="61">
        <v>942.57</v>
      </c>
      <c r="F441" s="61">
        <v>942.57</v>
      </c>
      <c r="G441" s="17">
        <f t="shared" si="147"/>
        <v>0</v>
      </c>
      <c r="H441" s="17">
        <f t="shared" si="148"/>
        <v>0</v>
      </c>
      <c r="I441" s="17">
        <f t="shared" si="149"/>
        <v>100</v>
      </c>
    </row>
    <row r="442" spans="1:9" ht="28.5" customHeight="1" x14ac:dyDescent="0.25">
      <c r="A442" s="179" t="s">
        <v>84</v>
      </c>
      <c r="B442" s="70">
        <v>459</v>
      </c>
      <c r="C442" s="50" t="s">
        <v>200</v>
      </c>
      <c r="D442" s="61">
        <v>906.97</v>
      </c>
      <c r="E442" s="61">
        <v>906.59</v>
      </c>
      <c r="F442" s="61">
        <v>906.59</v>
      </c>
      <c r="G442" s="17">
        <f t="shared" si="147"/>
        <v>0</v>
      </c>
      <c r="H442" s="17">
        <f t="shared" si="148"/>
        <v>0.37999999999999545</v>
      </c>
      <c r="I442" s="17">
        <f t="shared" si="149"/>
        <v>99.958102252555221</v>
      </c>
    </row>
    <row r="443" spans="1:9" ht="102" customHeight="1" x14ac:dyDescent="0.25">
      <c r="A443" s="179" t="s">
        <v>671</v>
      </c>
      <c r="B443" s="70">
        <v>459</v>
      </c>
      <c r="C443" s="50" t="s">
        <v>672</v>
      </c>
      <c r="D443" s="61">
        <v>411</v>
      </c>
      <c r="E443" s="61">
        <v>411</v>
      </c>
      <c r="F443" s="61">
        <v>411</v>
      </c>
      <c r="G443" s="17">
        <f t="shared" si="147"/>
        <v>0</v>
      </c>
      <c r="H443" s="17">
        <f t="shared" si="148"/>
        <v>0</v>
      </c>
      <c r="I443" s="17">
        <f t="shared" si="149"/>
        <v>100</v>
      </c>
    </row>
    <row r="444" spans="1:9" s="78" customFormat="1" ht="54" customHeight="1" x14ac:dyDescent="0.25">
      <c r="A444" s="178" t="s">
        <v>15</v>
      </c>
      <c r="B444" s="20"/>
      <c r="C444" s="56" t="s">
        <v>303</v>
      </c>
      <c r="D444" s="15">
        <f>SUM(D445:D457)</f>
        <v>18781.22</v>
      </c>
      <c r="E444" s="15">
        <f>SUM(E445:E457)</f>
        <v>18478.569</v>
      </c>
      <c r="F444" s="15">
        <f>SUM(F445:F457)</f>
        <v>18478.56853</v>
      </c>
      <c r="G444" s="15">
        <f t="shared" ref="G444:G456" si="150">E444-F444</f>
        <v>4.6999999904073775E-4</v>
      </c>
      <c r="H444" s="15">
        <f t="shared" ref="H444:H456" si="151">D444-F444</f>
        <v>302.6514700000007</v>
      </c>
      <c r="I444" s="15">
        <f t="shared" ref="I444:I456" si="152">F444/D444*100</f>
        <v>98.3885420116478</v>
      </c>
    </row>
    <row r="445" spans="1:9" s="78" customFormat="1" ht="30.75" customHeight="1" x14ac:dyDescent="0.25">
      <c r="A445" s="179" t="s">
        <v>70</v>
      </c>
      <c r="B445" s="68">
        <v>459</v>
      </c>
      <c r="C445" s="50" t="s">
        <v>541</v>
      </c>
      <c r="D445" s="61">
        <v>11909.92</v>
      </c>
      <c r="E445" s="61">
        <v>11736.61</v>
      </c>
      <c r="F445" s="61">
        <v>11736.61</v>
      </c>
      <c r="G445" s="18">
        <f t="shared" si="150"/>
        <v>0</v>
      </c>
      <c r="H445" s="18">
        <f t="shared" si="151"/>
        <v>173.30999999999949</v>
      </c>
      <c r="I445" s="18">
        <f t="shared" si="152"/>
        <v>98.54482649757513</v>
      </c>
    </row>
    <row r="446" spans="1:9" s="78" customFormat="1" ht="46.5" customHeight="1" x14ac:dyDescent="0.25">
      <c r="A446" s="179" t="s">
        <v>290</v>
      </c>
      <c r="B446" s="68">
        <v>459</v>
      </c>
      <c r="C446" s="50" t="s">
        <v>844</v>
      </c>
      <c r="D446" s="61">
        <v>4.8499999999999996</v>
      </c>
      <c r="E446" s="61">
        <v>4.8499999999999996</v>
      </c>
      <c r="F446" s="61">
        <v>4.8495299999999997</v>
      </c>
      <c r="G446" s="18">
        <f t="shared" si="150"/>
        <v>4.6999999999997044E-4</v>
      </c>
      <c r="H446" s="18">
        <f t="shared" si="151"/>
        <v>4.6999999999997044E-4</v>
      </c>
      <c r="I446" s="18">
        <f t="shared" si="152"/>
        <v>99.990309278350523</v>
      </c>
    </row>
    <row r="447" spans="1:9" s="78" customFormat="1" ht="41.25" customHeight="1" x14ac:dyDescent="0.25">
      <c r="A447" s="179" t="s">
        <v>72</v>
      </c>
      <c r="B447" s="68">
        <v>459</v>
      </c>
      <c r="C447" s="50" t="s">
        <v>542</v>
      </c>
      <c r="D447" s="61">
        <v>334.31</v>
      </c>
      <c r="E447" s="61">
        <v>334.31</v>
      </c>
      <c r="F447" s="61">
        <v>334.31</v>
      </c>
      <c r="G447" s="18">
        <f t="shared" si="150"/>
        <v>0</v>
      </c>
      <c r="H447" s="18">
        <f t="shared" si="151"/>
        <v>0</v>
      </c>
      <c r="I447" s="18">
        <f t="shared" si="152"/>
        <v>100</v>
      </c>
    </row>
    <row r="448" spans="1:9" s="78" customFormat="1" ht="30" customHeight="1" x14ac:dyDescent="0.25">
      <c r="A448" s="179" t="s">
        <v>45</v>
      </c>
      <c r="B448" s="68">
        <v>459</v>
      </c>
      <c r="C448" s="50" t="s">
        <v>543</v>
      </c>
      <c r="D448" s="61">
        <v>270.62</v>
      </c>
      <c r="E448" s="61">
        <v>268.83</v>
      </c>
      <c r="F448" s="61">
        <v>268.83</v>
      </c>
      <c r="G448" s="18">
        <f t="shared" si="150"/>
        <v>0</v>
      </c>
      <c r="H448" s="18">
        <f t="shared" si="151"/>
        <v>1.7900000000000205</v>
      </c>
      <c r="I448" s="18">
        <f t="shared" si="152"/>
        <v>99.338555908654186</v>
      </c>
    </row>
    <row r="449" spans="1:9" s="78" customFormat="1" ht="33.75" customHeight="1" x14ac:dyDescent="0.25">
      <c r="A449" s="179" t="s">
        <v>494</v>
      </c>
      <c r="B449" s="68">
        <v>459</v>
      </c>
      <c r="C449" s="50" t="s">
        <v>544</v>
      </c>
      <c r="D449" s="61">
        <v>71.23</v>
      </c>
      <c r="E449" s="61">
        <v>71.23</v>
      </c>
      <c r="F449" s="61">
        <v>71.23</v>
      </c>
      <c r="G449" s="18">
        <f t="shared" si="150"/>
        <v>0</v>
      </c>
      <c r="H449" s="18">
        <f t="shared" si="151"/>
        <v>0</v>
      </c>
      <c r="I449" s="18">
        <f t="shared" si="152"/>
        <v>100</v>
      </c>
    </row>
    <row r="450" spans="1:9" s="78" customFormat="1" ht="25.5" customHeight="1" x14ac:dyDescent="0.25">
      <c r="A450" s="179" t="s">
        <v>74</v>
      </c>
      <c r="B450" s="68">
        <v>459</v>
      </c>
      <c r="C450" s="50" t="s">
        <v>545</v>
      </c>
      <c r="D450" s="61">
        <v>208</v>
      </c>
      <c r="E450" s="61">
        <v>198.35</v>
      </c>
      <c r="F450" s="61">
        <v>198.35</v>
      </c>
      <c r="G450" s="18">
        <f t="shared" si="150"/>
        <v>0</v>
      </c>
      <c r="H450" s="18">
        <f t="shared" si="151"/>
        <v>9.6500000000000057</v>
      </c>
      <c r="I450" s="18">
        <f t="shared" si="152"/>
        <v>95.36057692307692</v>
      </c>
    </row>
    <row r="451" spans="1:9" s="78" customFormat="1" ht="25.5" customHeight="1" x14ac:dyDescent="0.25">
      <c r="A451" s="179" t="s">
        <v>374</v>
      </c>
      <c r="B451" s="68">
        <v>459</v>
      </c>
      <c r="C451" s="50" t="s">
        <v>546</v>
      </c>
      <c r="D451" s="61">
        <v>192</v>
      </c>
      <c r="E451" s="61">
        <v>174.82</v>
      </c>
      <c r="F451" s="61">
        <v>174.82</v>
      </c>
      <c r="G451" s="18">
        <f t="shared" si="150"/>
        <v>0</v>
      </c>
      <c r="H451" s="18">
        <f t="shared" si="151"/>
        <v>17.180000000000007</v>
      </c>
      <c r="I451" s="18">
        <f t="shared" si="152"/>
        <v>91.052083333333329</v>
      </c>
    </row>
    <row r="452" spans="1:9" s="78" customFormat="1" ht="25.5" customHeight="1" x14ac:dyDescent="0.25">
      <c r="A452" s="179" t="s">
        <v>80</v>
      </c>
      <c r="B452" s="68">
        <v>459</v>
      </c>
      <c r="C452" s="50" t="s">
        <v>547</v>
      </c>
      <c r="D452" s="61">
        <v>417.16</v>
      </c>
      <c r="E452" s="61">
        <v>398.67</v>
      </c>
      <c r="F452" s="61">
        <v>398.67</v>
      </c>
      <c r="G452" s="18">
        <f t="shared" si="150"/>
        <v>0</v>
      </c>
      <c r="H452" s="18">
        <f t="shared" si="151"/>
        <v>18.490000000000009</v>
      </c>
      <c r="I452" s="18">
        <f t="shared" si="152"/>
        <v>95.567647904880616</v>
      </c>
    </row>
    <row r="453" spans="1:9" s="78" customFormat="1" ht="25.5" customHeight="1" x14ac:dyDescent="0.25">
      <c r="A453" s="179" t="s">
        <v>84</v>
      </c>
      <c r="B453" s="68">
        <v>459</v>
      </c>
      <c r="C453" s="50" t="s">
        <v>548</v>
      </c>
      <c r="D453" s="61">
        <v>650</v>
      </c>
      <c r="E453" s="61">
        <v>650</v>
      </c>
      <c r="F453" s="61">
        <v>650</v>
      </c>
      <c r="G453" s="18">
        <f t="shared" si="150"/>
        <v>0</v>
      </c>
      <c r="H453" s="18">
        <f t="shared" si="151"/>
        <v>0</v>
      </c>
      <c r="I453" s="18">
        <f t="shared" si="152"/>
        <v>100</v>
      </c>
    </row>
    <row r="454" spans="1:9" s="78" customFormat="1" ht="25.5" customHeight="1" x14ac:dyDescent="0.25">
      <c r="A454" s="179" t="s">
        <v>70</v>
      </c>
      <c r="B454" s="68">
        <v>459</v>
      </c>
      <c r="C454" s="50" t="s">
        <v>304</v>
      </c>
      <c r="D454" s="61">
        <v>4660.66</v>
      </c>
      <c r="E454" s="61">
        <v>4578.43</v>
      </c>
      <c r="F454" s="61">
        <v>4578.43</v>
      </c>
      <c r="G454" s="18">
        <f t="shared" si="150"/>
        <v>0</v>
      </c>
      <c r="H454" s="18">
        <f t="shared" si="151"/>
        <v>82.229999999999563</v>
      </c>
      <c r="I454" s="18">
        <f t="shared" si="152"/>
        <v>98.235657610724672</v>
      </c>
    </row>
    <row r="455" spans="1:9" s="78" customFormat="1" ht="41.25" customHeight="1" x14ac:dyDescent="0.25">
      <c r="A455" s="179" t="s">
        <v>72</v>
      </c>
      <c r="B455" s="68">
        <v>459</v>
      </c>
      <c r="C455" s="50" t="s">
        <v>845</v>
      </c>
      <c r="D455" s="61">
        <v>51.81</v>
      </c>
      <c r="E455" s="61">
        <v>51.808999999999997</v>
      </c>
      <c r="F455" s="61">
        <v>51.808999999999997</v>
      </c>
      <c r="G455" s="18">
        <f t="shared" si="150"/>
        <v>0</v>
      </c>
      <c r="H455" s="18">
        <f t="shared" si="151"/>
        <v>1.0000000000047748E-3</v>
      </c>
      <c r="I455" s="18">
        <f t="shared" si="152"/>
        <v>99.998069870681334</v>
      </c>
    </row>
    <row r="456" spans="1:9" s="78" customFormat="1" ht="24" customHeight="1" x14ac:dyDescent="0.25">
      <c r="A456" s="179" t="s">
        <v>45</v>
      </c>
      <c r="B456" s="68">
        <v>459</v>
      </c>
      <c r="C456" s="50" t="s">
        <v>305</v>
      </c>
      <c r="D456" s="61">
        <v>10.66</v>
      </c>
      <c r="E456" s="61">
        <v>10.66</v>
      </c>
      <c r="F456" s="61">
        <v>10.66</v>
      </c>
      <c r="G456" s="18">
        <f t="shared" si="150"/>
        <v>0</v>
      </c>
      <c r="H456" s="18">
        <f t="shared" si="151"/>
        <v>0</v>
      </c>
      <c r="I456" s="18">
        <f t="shared" si="152"/>
        <v>100</v>
      </c>
    </row>
    <row r="457" spans="1:9" s="78" customFormat="1" ht="42" hidden="1" customHeight="1" x14ac:dyDescent="0.25">
      <c r="A457" s="179"/>
      <c r="B457" s="68"/>
      <c r="C457" s="50"/>
      <c r="D457" s="61"/>
      <c r="E457" s="61"/>
      <c r="F457" s="61"/>
      <c r="G457" s="18"/>
      <c r="H457" s="18"/>
      <c r="I457" s="18"/>
    </row>
    <row r="458" spans="1:9" s="78" customFormat="1" ht="57" customHeight="1" x14ac:dyDescent="0.25">
      <c r="A458" s="185" t="s">
        <v>846</v>
      </c>
      <c r="B458" s="139"/>
      <c r="C458" s="63" t="s">
        <v>847</v>
      </c>
      <c r="D458" s="119">
        <f>D459</f>
        <v>50</v>
      </c>
      <c r="E458" s="119">
        <f>E459</f>
        <v>50</v>
      </c>
      <c r="F458" s="119">
        <f>F459</f>
        <v>50</v>
      </c>
      <c r="G458" s="15">
        <f t="shared" ref="G458:G459" si="153">E458-F458</f>
        <v>0</v>
      </c>
      <c r="H458" s="15">
        <f t="shared" ref="H458:H459" si="154">D458-F458</f>
        <v>0</v>
      </c>
      <c r="I458" s="15">
        <f t="shared" ref="I458:I459" si="155">F458/D458*100</f>
        <v>100</v>
      </c>
    </row>
    <row r="459" spans="1:9" s="78" customFormat="1" ht="42" customHeight="1" x14ac:dyDescent="0.25">
      <c r="A459" s="179" t="s">
        <v>56</v>
      </c>
      <c r="B459" s="68">
        <v>459</v>
      </c>
      <c r="C459" s="50" t="s">
        <v>848</v>
      </c>
      <c r="D459" s="61">
        <v>50</v>
      </c>
      <c r="E459" s="61">
        <v>50</v>
      </c>
      <c r="F459" s="61">
        <v>50</v>
      </c>
      <c r="G459" s="18">
        <f t="shared" si="153"/>
        <v>0</v>
      </c>
      <c r="H459" s="18">
        <f t="shared" si="154"/>
        <v>0</v>
      </c>
      <c r="I459" s="18">
        <f t="shared" si="155"/>
        <v>100</v>
      </c>
    </row>
    <row r="460" spans="1:9" s="76" customFormat="1" ht="57.75" customHeight="1" x14ac:dyDescent="0.25">
      <c r="A460" s="226" t="s">
        <v>58</v>
      </c>
      <c r="B460" s="226"/>
      <c r="C460" s="226"/>
      <c r="D460" s="226"/>
      <c r="E460" s="226"/>
      <c r="F460" s="226"/>
      <c r="G460" s="226"/>
      <c r="H460" s="226"/>
      <c r="I460" s="226"/>
    </row>
    <row r="461" spans="1:9" s="75" customFormat="1" ht="30" customHeight="1" x14ac:dyDescent="0.3">
      <c r="A461" s="176" t="s">
        <v>1</v>
      </c>
      <c r="B461" s="9"/>
      <c r="C461" s="110">
        <v>1200000000</v>
      </c>
      <c r="D461" s="107">
        <f>D463+D474+D482</f>
        <v>95212.844369999992</v>
      </c>
      <c r="E461" s="107">
        <f>E463+E474+E482</f>
        <v>94199.41</v>
      </c>
      <c r="F461" s="107">
        <f>F463+F474+F482</f>
        <v>94199.41</v>
      </c>
      <c r="G461" s="107">
        <f t="shared" ref="G461:G474" si="156">E461-F461</f>
        <v>0</v>
      </c>
      <c r="H461" s="107">
        <f t="shared" ref="H461:H474" si="157">D461-F461</f>
        <v>1013.4343699999881</v>
      </c>
      <c r="I461" s="107">
        <f t="shared" ref="I461:I474" si="158">F461/D461*100</f>
        <v>98.935611705851628</v>
      </c>
    </row>
    <row r="462" spans="1:9" ht="30" customHeight="1" x14ac:dyDescent="0.25">
      <c r="A462" s="177" t="s">
        <v>5</v>
      </c>
      <c r="B462" s="11"/>
      <c r="C462" s="11"/>
      <c r="D462" s="12"/>
      <c r="E462" s="12"/>
      <c r="F462" s="93"/>
      <c r="G462" s="6"/>
      <c r="H462" s="6"/>
      <c r="I462" s="6"/>
    </row>
    <row r="463" spans="1:9" s="77" customFormat="1" ht="39" customHeight="1" x14ac:dyDescent="0.25">
      <c r="A463" s="178" t="s">
        <v>27</v>
      </c>
      <c r="B463" s="13"/>
      <c r="C463" s="13" t="s">
        <v>206</v>
      </c>
      <c r="D463" s="15">
        <f>SUM(D464:D473)</f>
        <v>52441.560989999991</v>
      </c>
      <c r="E463" s="15">
        <f>SUM(E464:E473)</f>
        <v>51428.13</v>
      </c>
      <c r="F463" s="15">
        <f>SUM(F464:F473)</f>
        <v>51428.13</v>
      </c>
      <c r="G463" s="15">
        <f t="shared" si="156"/>
        <v>0</v>
      </c>
      <c r="H463" s="15">
        <f t="shared" si="157"/>
        <v>1013.4309899999935</v>
      </c>
      <c r="I463" s="15">
        <f t="shared" si="158"/>
        <v>98.06750414963193</v>
      </c>
    </row>
    <row r="464" spans="1:9" ht="41.25" customHeight="1" x14ac:dyDescent="0.25">
      <c r="A464" s="179" t="s">
        <v>849</v>
      </c>
      <c r="B464" s="21" t="s">
        <v>17</v>
      </c>
      <c r="C464" s="50" t="s">
        <v>858</v>
      </c>
      <c r="D464" s="61">
        <v>1315.8</v>
      </c>
      <c r="E464" s="61">
        <v>1315.8</v>
      </c>
      <c r="F464" s="61">
        <v>1315.8</v>
      </c>
      <c r="G464" s="17">
        <f t="shared" si="156"/>
        <v>0</v>
      </c>
      <c r="H464" s="17">
        <f t="shared" si="157"/>
        <v>0</v>
      </c>
      <c r="I464" s="17">
        <f t="shared" si="158"/>
        <v>100</v>
      </c>
    </row>
    <row r="465" spans="1:9" ht="41.25" customHeight="1" x14ac:dyDescent="0.25">
      <c r="A465" s="179" t="s">
        <v>1070</v>
      </c>
      <c r="B465" s="21" t="s">
        <v>17</v>
      </c>
      <c r="C465" s="50" t="s">
        <v>1069</v>
      </c>
      <c r="D465" s="61">
        <v>3577.55</v>
      </c>
      <c r="E465" s="61">
        <v>2564.12</v>
      </c>
      <c r="F465" s="61">
        <v>2564.12</v>
      </c>
      <c r="G465" s="17">
        <f t="shared" ref="G465" si="159">E465-F465</f>
        <v>0</v>
      </c>
      <c r="H465" s="17">
        <f t="shared" ref="H465" si="160">D465-F465</f>
        <v>1013.4300000000003</v>
      </c>
      <c r="I465" s="17">
        <f t="shared" ref="I465" si="161">F465/D465*100</f>
        <v>71.672513312182915</v>
      </c>
    </row>
    <row r="466" spans="1:9" ht="41.25" customHeight="1" x14ac:dyDescent="0.25">
      <c r="A466" s="179" t="s">
        <v>850</v>
      </c>
      <c r="B466" s="21" t="s">
        <v>17</v>
      </c>
      <c r="C466" s="50" t="s">
        <v>859</v>
      </c>
      <c r="D466" s="61">
        <v>37036.410989999997</v>
      </c>
      <c r="E466" s="61">
        <v>37036.410000000003</v>
      </c>
      <c r="F466" s="61">
        <v>37036.410000000003</v>
      </c>
      <c r="G466" s="17">
        <f t="shared" si="156"/>
        <v>0</v>
      </c>
      <c r="H466" s="17">
        <f t="shared" si="157"/>
        <v>9.8999999318039045E-4</v>
      </c>
      <c r="I466" s="17">
        <f t="shared" si="158"/>
        <v>99.999997326954841</v>
      </c>
    </row>
    <row r="467" spans="1:9" ht="41.25" customHeight="1" x14ac:dyDescent="0.25">
      <c r="A467" s="179" t="s">
        <v>851</v>
      </c>
      <c r="B467" s="21" t="s">
        <v>17</v>
      </c>
      <c r="C467" s="50" t="s">
        <v>860</v>
      </c>
      <c r="D467" s="61">
        <v>4485.5</v>
      </c>
      <c r="E467" s="61">
        <v>4485.5</v>
      </c>
      <c r="F467" s="61">
        <v>4485.5</v>
      </c>
      <c r="G467" s="17">
        <f t="shared" si="156"/>
        <v>0</v>
      </c>
      <c r="H467" s="17">
        <f t="shared" si="157"/>
        <v>0</v>
      </c>
      <c r="I467" s="17">
        <f t="shared" si="158"/>
        <v>100</v>
      </c>
    </row>
    <row r="468" spans="1:9" ht="41.25" customHeight="1" x14ac:dyDescent="0.25">
      <c r="A468" s="179" t="s">
        <v>852</v>
      </c>
      <c r="B468" s="21" t="s">
        <v>17</v>
      </c>
      <c r="C468" s="50" t="s">
        <v>861</v>
      </c>
      <c r="D468" s="61">
        <v>2525.1999999999998</v>
      </c>
      <c r="E468" s="61">
        <v>2525.1999999999998</v>
      </c>
      <c r="F468" s="61">
        <v>2525.1999999999998</v>
      </c>
      <c r="G468" s="17">
        <f t="shared" si="156"/>
        <v>0</v>
      </c>
      <c r="H468" s="17">
        <f t="shared" si="157"/>
        <v>0</v>
      </c>
      <c r="I468" s="17">
        <f t="shared" si="158"/>
        <v>100</v>
      </c>
    </row>
    <row r="469" spans="1:9" ht="41.25" customHeight="1" x14ac:dyDescent="0.25">
      <c r="A469" s="179" t="s">
        <v>853</v>
      </c>
      <c r="B469" s="21" t="s">
        <v>17</v>
      </c>
      <c r="C469" s="50" t="s">
        <v>862</v>
      </c>
      <c r="D469" s="61">
        <v>143.97999999999999</v>
      </c>
      <c r="E469" s="61">
        <v>143.97999999999999</v>
      </c>
      <c r="F469" s="61">
        <v>143.97999999999999</v>
      </c>
      <c r="G469" s="17">
        <f t="shared" ref="G469:G473" si="162">E469-F469</f>
        <v>0</v>
      </c>
      <c r="H469" s="17">
        <f t="shared" ref="H469:H473" si="163">D469-F469</f>
        <v>0</v>
      </c>
      <c r="I469" s="17">
        <f t="shared" ref="I469:I473" si="164">F469/D469*100</f>
        <v>100</v>
      </c>
    </row>
    <row r="470" spans="1:9" ht="41.25" customHeight="1" x14ac:dyDescent="0.25">
      <c r="A470" s="179" t="s">
        <v>854</v>
      </c>
      <c r="B470" s="21" t="s">
        <v>17</v>
      </c>
      <c r="C470" s="50" t="s">
        <v>863</v>
      </c>
      <c r="D470" s="61">
        <v>645.74</v>
      </c>
      <c r="E470" s="61">
        <v>645.74</v>
      </c>
      <c r="F470" s="61">
        <v>645.74</v>
      </c>
      <c r="G470" s="17">
        <f t="shared" si="162"/>
        <v>0</v>
      </c>
      <c r="H470" s="17">
        <f t="shared" si="163"/>
        <v>0</v>
      </c>
      <c r="I470" s="17">
        <f t="shared" si="164"/>
        <v>100</v>
      </c>
    </row>
    <row r="471" spans="1:9" ht="41.25" customHeight="1" x14ac:dyDescent="0.25">
      <c r="A471" s="179" t="s">
        <v>855</v>
      </c>
      <c r="B471" s="21" t="s">
        <v>17</v>
      </c>
      <c r="C471" s="50" t="s">
        <v>864</v>
      </c>
      <c r="D471" s="61">
        <v>422.72</v>
      </c>
      <c r="E471" s="61">
        <v>422.72</v>
      </c>
      <c r="F471" s="61">
        <v>422.72</v>
      </c>
      <c r="G471" s="17">
        <f t="shared" si="162"/>
        <v>0</v>
      </c>
      <c r="H471" s="17">
        <f t="shared" si="163"/>
        <v>0</v>
      </c>
      <c r="I471" s="17">
        <f t="shared" si="164"/>
        <v>100</v>
      </c>
    </row>
    <row r="472" spans="1:9" ht="45.75" customHeight="1" x14ac:dyDescent="0.25">
      <c r="A472" s="179" t="s">
        <v>856</v>
      </c>
      <c r="B472" s="21" t="s">
        <v>17</v>
      </c>
      <c r="C472" s="50" t="s">
        <v>865</v>
      </c>
      <c r="D472" s="61">
        <v>1747.39</v>
      </c>
      <c r="E472" s="61">
        <v>1747.39</v>
      </c>
      <c r="F472" s="61">
        <v>1747.39</v>
      </c>
      <c r="G472" s="17">
        <f t="shared" si="162"/>
        <v>0</v>
      </c>
      <c r="H472" s="17">
        <f t="shared" si="163"/>
        <v>0</v>
      </c>
      <c r="I472" s="17">
        <f t="shared" si="164"/>
        <v>100</v>
      </c>
    </row>
    <row r="473" spans="1:9" ht="52.5" customHeight="1" x14ac:dyDescent="0.25">
      <c r="A473" s="179" t="s">
        <v>857</v>
      </c>
      <c r="B473" s="21" t="s">
        <v>17</v>
      </c>
      <c r="C473" s="50" t="s">
        <v>866</v>
      </c>
      <c r="D473" s="61">
        <v>541.27</v>
      </c>
      <c r="E473" s="61">
        <v>541.27</v>
      </c>
      <c r="F473" s="61">
        <v>541.27</v>
      </c>
      <c r="G473" s="17">
        <f t="shared" si="162"/>
        <v>0</v>
      </c>
      <c r="H473" s="17">
        <f t="shared" si="163"/>
        <v>0</v>
      </c>
      <c r="I473" s="17">
        <f t="shared" si="164"/>
        <v>100</v>
      </c>
    </row>
    <row r="474" spans="1:9" s="77" customFormat="1" ht="54.75" customHeight="1" x14ac:dyDescent="0.25">
      <c r="A474" s="178" t="s">
        <v>29</v>
      </c>
      <c r="B474" s="13"/>
      <c r="C474" s="13" t="s">
        <v>205</v>
      </c>
      <c r="D474" s="15">
        <f>SUM(D475:D481)</f>
        <v>2601.8333800000005</v>
      </c>
      <c r="E474" s="15">
        <f>SUM(E475:E481)</f>
        <v>2601.83</v>
      </c>
      <c r="F474" s="15">
        <f>SUM(F475:F481)</f>
        <v>2601.83</v>
      </c>
      <c r="G474" s="15">
        <f t="shared" si="156"/>
        <v>0</v>
      </c>
      <c r="H474" s="15">
        <f t="shared" si="157"/>
        <v>3.3800000005612674E-3</v>
      </c>
      <c r="I474" s="15">
        <f t="shared" si="158"/>
        <v>99.999870091604379</v>
      </c>
    </row>
    <row r="475" spans="1:9" s="78" customFormat="1" ht="46.5" customHeight="1" x14ac:dyDescent="0.25">
      <c r="A475" s="179" t="s">
        <v>867</v>
      </c>
      <c r="B475" s="62">
        <v>441</v>
      </c>
      <c r="C475" s="50" t="s">
        <v>403</v>
      </c>
      <c r="D475" s="61">
        <v>1464.0903599999999</v>
      </c>
      <c r="E475" s="61">
        <v>1464.09</v>
      </c>
      <c r="F475" s="61">
        <v>1464.09</v>
      </c>
      <c r="G475" s="18">
        <f t="shared" ref="G475:G481" si="165">E475-F475</f>
        <v>0</v>
      </c>
      <c r="H475" s="18">
        <f t="shared" ref="H475:H481" si="166">D475-F475</f>
        <v>3.6000000000058208E-4</v>
      </c>
      <c r="I475" s="18">
        <f t="shared" ref="I475:I481" si="167">F475/D475*100</f>
        <v>99.999975411353716</v>
      </c>
    </row>
    <row r="476" spans="1:9" s="78" customFormat="1" ht="46.5" customHeight="1" x14ac:dyDescent="0.25">
      <c r="A476" s="179" t="s">
        <v>868</v>
      </c>
      <c r="B476" s="62">
        <v>441</v>
      </c>
      <c r="C476" s="50" t="s">
        <v>549</v>
      </c>
      <c r="D476" s="61">
        <v>101.4624</v>
      </c>
      <c r="E476" s="61">
        <v>101.46</v>
      </c>
      <c r="F476" s="61">
        <v>101.46</v>
      </c>
      <c r="G476" s="18">
        <f t="shared" si="165"/>
        <v>0</v>
      </c>
      <c r="H476" s="18">
        <f t="shared" si="166"/>
        <v>2.4000000000086175E-3</v>
      </c>
      <c r="I476" s="18">
        <f t="shared" si="167"/>
        <v>99.997634591730517</v>
      </c>
    </row>
    <row r="477" spans="1:9" s="78" customFormat="1" ht="46.5" customHeight="1" x14ac:dyDescent="0.25">
      <c r="A477" s="179" t="s">
        <v>869</v>
      </c>
      <c r="B477" s="62">
        <v>441</v>
      </c>
      <c r="C477" s="50" t="s">
        <v>872</v>
      </c>
      <c r="D477" s="61">
        <v>599.40722000000005</v>
      </c>
      <c r="E477" s="61">
        <v>599.41</v>
      </c>
      <c r="F477" s="61">
        <v>599.41</v>
      </c>
      <c r="G477" s="18">
        <f t="shared" si="165"/>
        <v>0</v>
      </c>
      <c r="H477" s="18">
        <f t="shared" si="166"/>
        <v>-2.7799999999160718E-3</v>
      </c>
      <c r="I477" s="18">
        <f t="shared" si="167"/>
        <v>100.00046379154391</v>
      </c>
    </row>
    <row r="478" spans="1:9" s="78" customFormat="1" ht="46.5" customHeight="1" x14ac:dyDescent="0.25">
      <c r="A478" s="179" t="s">
        <v>870</v>
      </c>
      <c r="B478" s="62">
        <v>441</v>
      </c>
      <c r="C478" s="50" t="s">
        <v>873</v>
      </c>
      <c r="D478" s="61">
        <v>365.4194</v>
      </c>
      <c r="E478" s="61">
        <v>365.42</v>
      </c>
      <c r="F478" s="61">
        <v>365.42</v>
      </c>
      <c r="G478" s="18">
        <f t="shared" si="165"/>
        <v>0</v>
      </c>
      <c r="H478" s="18">
        <f t="shared" si="166"/>
        <v>-6.0000000001991793E-4</v>
      </c>
      <c r="I478" s="18">
        <f t="shared" si="167"/>
        <v>100.00016419489496</v>
      </c>
    </row>
    <row r="479" spans="1:9" s="78" customFormat="1" ht="36.75" hidden="1" customHeight="1" x14ac:dyDescent="0.25">
      <c r="A479" s="179"/>
      <c r="B479" s="62"/>
      <c r="C479" s="50"/>
      <c r="D479" s="61"/>
      <c r="E479" s="61"/>
      <c r="F479" s="61"/>
      <c r="G479" s="18"/>
      <c r="H479" s="18"/>
      <c r="I479" s="18"/>
    </row>
    <row r="480" spans="1:9" s="78" customFormat="1" ht="38.25" hidden="1" customHeight="1" x14ac:dyDescent="0.25">
      <c r="A480" s="179"/>
      <c r="B480" s="62"/>
      <c r="C480" s="50"/>
      <c r="D480" s="61"/>
      <c r="E480" s="61"/>
      <c r="F480" s="61"/>
      <c r="G480" s="18"/>
      <c r="H480" s="18"/>
      <c r="I480" s="18"/>
    </row>
    <row r="481" spans="1:9" s="78" customFormat="1" ht="38.25" customHeight="1" x14ac:dyDescent="0.25">
      <c r="A481" s="179" t="s">
        <v>871</v>
      </c>
      <c r="B481" s="62">
        <v>441</v>
      </c>
      <c r="C481" s="50" t="s">
        <v>550</v>
      </c>
      <c r="D481" s="61">
        <v>71.453999999999994</v>
      </c>
      <c r="E481" s="61">
        <v>71.45</v>
      </c>
      <c r="F481" s="61">
        <v>71.45</v>
      </c>
      <c r="G481" s="18">
        <f t="shared" si="165"/>
        <v>0</v>
      </c>
      <c r="H481" s="18">
        <f t="shared" si="166"/>
        <v>3.9999999999906777E-3</v>
      </c>
      <c r="I481" s="18">
        <f t="shared" si="167"/>
        <v>99.994401992890545</v>
      </c>
    </row>
    <row r="482" spans="1:9" ht="49.5" customHeight="1" x14ac:dyDescent="0.25">
      <c r="A482" s="178" t="s">
        <v>28</v>
      </c>
      <c r="B482" s="13"/>
      <c r="C482" s="13" t="s">
        <v>204</v>
      </c>
      <c r="D482" s="15">
        <f>SUM(D483:D484)</f>
        <v>40169.449999999997</v>
      </c>
      <c r="E482" s="15">
        <f>SUM(E483:E484)</f>
        <v>40169.449999999997</v>
      </c>
      <c r="F482" s="15">
        <f>SUM(F483:F484)</f>
        <v>40169.449999999997</v>
      </c>
      <c r="G482" s="15">
        <f t="shared" ref="G482:G484" si="168">E482-F482</f>
        <v>0</v>
      </c>
      <c r="H482" s="15">
        <f t="shared" ref="H482:H484" si="169">D482-F482</f>
        <v>0</v>
      </c>
      <c r="I482" s="15">
        <f t="shared" ref="I482" si="170">F482/D482*100</f>
        <v>100</v>
      </c>
    </row>
    <row r="483" spans="1:9" ht="61.5" hidden="1" customHeight="1" x14ac:dyDescent="0.25">
      <c r="A483" s="179"/>
      <c r="B483" s="57"/>
      <c r="C483" s="50"/>
      <c r="D483" s="61"/>
      <c r="E483" s="61"/>
      <c r="F483" s="61"/>
      <c r="G483" s="17"/>
      <c r="H483" s="17"/>
      <c r="I483" s="17"/>
    </row>
    <row r="484" spans="1:9" ht="112.5" customHeight="1" x14ac:dyDescent="0.25">
      <c r="A484" s="179" t="s">
        <v>445</v>
      </c>
      <c r="B484" s="57">
        <v>441</v>
      </c>
      <c r="C484" s="50" t="s">
        <v>446</v>
      </c>
      <c r="D484" s="61">
        <v>40169.449999999997</v>
      </c>
      <c r="E484" s="61">
        <v>40169.449999999997</v>
      </c>
      <c r="F484" s="61">
        <v>40169.449999999997</v>
      </c>
      <c r="G484" s="17">
        <f t="shared" si="168"/>
        <v>0</v>
      </c>
      <c r="H484" s="17">
        <f t="shared" si="169"/>
        <v>0</v>
      </c>
      <c r="I484" s="17">
        <f>F484/D484*100</f>
        <v>100</v>
      </c>
    </row>
    <row r="485" spans="1:9" s="76" customFormat="1" ht="42.75" customHeight="1" x14ac:dyDescent="0.25">
      <c r="A485" s="226" t="s">
        <v>59</v>
      </c>
      <c r="B485" s="227"/>
      <c r="C485" s="227"/>
      <c r="D485" s="227"/>
      <c r="E485" s="227"/>
      <c r="F485" s="227"/>
      <c r="G485" s="227"/>
      <c r="H485" s="227"/>
      <c r="I485" s="227"/>
    </row>
    <row r="486" spans="1:9" s="75" customFormat="1" ht="27" customHeight="1" x14ac:dyDescent="0.3">
      <c r="A486" s="176" t="s">
        <v>1</v>
      </c>
      <c r="B486" s="32"/>
      <c r="C486" s="111">
        <v>1500000000</v>
      </c>
      <c r="D486" s="112">
        <f>D488+D496+D498+D500</f>
        <v>72209.261989999999</v>
      </c>
      <c r="E486" s="112">
        <f t="shared" ref="E486:F486" si="171">E488+E496+E498+E500</f>
        <v>72209.259999999995</v>
      </c>
      <c r="F486" s="112">
        <f t="shared" si="171"/>
        <v>72209.259999999995</v>
      </c>
      <c r="G486" s="112">
        <f>E486-F486</f>
        <v>0</v>
      </c>
      <c r="H486" s="112">
        <f t="shared" ref="H486" si="172">D486-F486</f>
        <v>1.9900000042980537E-3</v>
      </c>
      <c r="I486" s="112">
        <f>F486/D486*100</f>
        <v>99.999997244120848</v>
      </c>
    </row>
    <row r="487" spans="1:9" ht="30.75" customHeight="1" x14ac:dyDescent="0.25">
      <c r="A487" s="177" t="s">
        <v>5</v>
      </c>
      <c r="B487" s="33"/>
      <c r="C487" s="34"/>
      <c r="D487" s="35"/>
      <c r="E487" s="35"/>
      <c r="F487" s="102"/>
      <c r="G487" s="35"/>
      <c r="H487" s="35"/>
      <c r="I487" s="35"/>
    </row>
    <row r="488" spans="1:9" s="77" customFormat="1" ht="52.5" customHeight="1" x14ac:dyDescent="0.25">
      <c r="A488" s="178" t="s">
        <v>30</v>
      </c>
      <c r="B488" s="13"/>
      <c r="C488" s="36" t="s">
        <v>207</v>
      </c>
      <c r="D488" s="15">
        <f>SUM(D489:D495)</f>
        <v>65417.4</v>
      </c>
      <c r="E488" s="15">
        <f>SUM(E489:E495)</f>
        <v>65417.4</v>
      </c>
      <c r="F488" s="15">
        <f>SUM(F489:F495)</f>
        <v>65417.4</v>
      </c>
      <c r="G488" s="15">
        <f t="shared" ref="G488:G489" si="173">E488-F488</f>
        <v>0</v>
      </c>
      <c r="H488" s="15">
        <f t="shared" ref="H488:H489" si="174">D488-F488</f>
        <v>0</v>
      </c>
      <c r="I488" s="15">
        <f t="shared" ref="I488:I489" si="175">F488/D488*100</f>
        <v>100</v>
      </c>
    </row>
    <row r="489" spans="1:9" s="77" customFormat="1" ht="71.25" customHeight="1" x14ac:dyDescent="0.25">
      <c r="A489" s="179" t="s">
        <v>874</v>
      </c>
      <c r="B489" s="94">
        <v>441</v>
      </c>
      <c r="C489" s="50" t="s">
        <v>673</v>
      </c>
      <c r="D489" s="61">
        <v>21774.47</v>
      </c>
      <c r="E489" s="61">
        <v>21774.47</v>
      </c>
      <c r="F489" s="61">
        <v>21774.47</v>
      </c>
      <c r="G489" s="18">
        <f t="shared" si="173"/>
        <v>0</v>
      </c>
      <c r="H489" s="18">
        <f t="shared" si="174"/>
        <v>0</v>
      </c>
      <c r="I489" s="18">
        <f t="shared" si="175"/>
        <v>100</v>
      </c>
    </row>
    <row r="490" spans="1:9" s="77" customFormat="1" ht="98.25" customHeight="1" x14ac:dyDescent="0.25">
      <c r="A490" s="179" t="s">
        <v>875</v>
      </c>
      <c r="B490" s="94">
        <v>441</v>
      </c>
      <c r="C490" s="50" t="s">
        <v>674</v>
      </c>
      <c r="D490" s="61">
        <v>8965.7199999999993</v>
      </c>
      <c r="E490" s="61">
        <v>8965.7199999999993</v>
      </c>
      <c r="F490" s="61">
        <v>8965.7199999999993</v>
      </c>
      <c r="G490" s="18">
        <f t="shared" ref="G490:G495" si="176">E490-F490</f>
        <v>0</v>
      </c>
      <c r="H490" s="18">
        <f t="shared" ref="H490:H495" si="177">D490-F490</f>
        <v>0</v>
      </c>
      <c r="I490" s="18">
        <f t="shared" ref="I490:I495" si="178">F490/D490*100</f>
        <v>100</v>
      </c>
    </row>
    <row r="491" spans="1:9" s="77" customFormat="1" ht="92.25" customHeight="1" x14ac:dyDescent="0.25">
      <c r="A491" s="179" t="s">
        <v>1072</v>
      </c>
      <c r="B491" s="94">
        <v>441</v>
      </c>
      <c r="C491" s="50" t="s">
        <v>1071</v>
      </c>
      <c r="D491" s="61">
        <v>390.35</v>
      </c>
      <c r="E491" s="61">
        <v>390.35</v>
      </c>
      <c r="F491" s="61">
        <v>390.35</v>
      </c>
      <c r="G491" s="18">
        <f t="shared" si="176"/>
        <v>0</v>
      </c>
      <c r="H491" s="18">
        <f t="shared" si="177"/>
        <v>0</v>
      </c>
      <c r="I491" s="18">
        <f t="shared" si="178"/>
        <v>100</v>
      </c>
    </row>
    <row r="492" spans="1:9" s="77" customFormat="1" ht="63.75" customHeight="1" x14ac:dyDescent="0.25">
      <c r="A492" s="179" t="s">
        <v>874</v>
      </c>
      <c r="B492" s="94">
        <v>441</v>
      </c>
      <c r="C492" s="50" t="s">
        <v>1073</v>
      </c>
      <c r="D492" s="61">
        <v>5173.75</v>
      </c>
      <c r="E492" s="61">
        <v>5173.75</v>
      </c>
      <c r="F492" s="61">
        <v>5173.75</v>
      </c>
      <c r="G492" s="18">
        <f t="shared" si="176"/>
        <v>0</v>
      </c>
      <c r="H492" s="18">
        <f t="shared" si="177"/>
        <v>0</v>
      </c>
      <c r="I492" s="18">
        <f t="shared" si="178"/>
        <v>100</v>
      </c>
    </row>
    <row r="493" spans="1:9" s="77" customFormat="1" ht="103.5" customHeight="1" x14ac:dyDescent="0.25">
      <c r="A493" s="179" t="s">
        <v>1074</v>
      </c>
      <c r="B493" s="94">
        <v>441</v>
      </c>
      <c r="C493" s="50" t="s">
        <v>1075</v>
      </c>
      <c r="D493" s="61">
        <v>3230.9</v>
      </c>
      <c r="E493" s="61">
        <v>3230.9</v>
      </c>
      <c r="F493" s="61">
        <v>3230.9</v>
      </c>
      <c r="G493" s="18">
        <f t="shared" si="176"/>
        <v>0</v>
      </c>
      <c r="H493" s="18">
        <f t="shared" si="177"/>
        <v>0</v>
      </c>
      <c r="I493" s="18">
        <f t="shared" si="178"/>
        <v>100</v>
      </c>
    </row>
    <row r="494" spans="1:9" s="77" customFormat="1" ht="69" customHeight="1" x14ac:dyDescent="0.25">
      <c r="A494" s="179" t="s">
        <v>1076</v>
      </c>
      <c r="B494" s="94">
        <v>441</v>
      </c>
      <c r="C494" s="50" t="s">
        <v>1077</v>
      </c>
      <c r="D494" s="61">
        <v>4213.43</v>
      </c>
      <c r="E494" s="61">
        <v>4213.43</v>
      </c>
      <c r="F494" s="61">
        <v>4213.43</v>
      </c>
      <c r="G494" s="18">
        <f t="shared" si="176"/>
        <v>0</v>
      </c>
      <c r="H494" s="18">
        <f t="shared" si="177"/>
        <v>0</v>
      </c>
      <c r="I494" s="18">
        <f t="shared" si="178"/>
        <v>100</v>
      </c>
    </row>
    <row r="495" spans="1:9" ht="106.5" customHeight="1" x14ac:dyDescent="0.25">
      <c r="A495" s="179" t="s">
        <v>875</v>
      </c>
      <c r="B495" s="94">
        <v>441</v>
      </c>
      <c r="C495" s="50" t="s">
        <v>1078</v>
      </c>
      <c r="D495" s="61">
        <v>21668.78</v>
      </c>
      <c r="E495" s="61">
        <v>21668.78</v>
      </c>
      <c r="F495" s="61">
        <v>21668.78</v>
      </c>
      <c r="G495" s="18">
        <f t="shared" si="176"/>
        <v>0</v>
      </c>
      <c r="H495" s="18">
        <f t="shared" si="177"/>
        <v>0</v>
      </c>
      <c r="I495" s="18">
        <f t="shared" si="178"/>
        <v>100</v>
      </c>
    </row>
    <row r="496" spans="1:9" ht="57.75" customHeight="1" x14ac:dyDescent="0.25">
      <c r="A496" s="178" t="s">
        <v>675</v>
      </c>
      <c r="B496" s="13"/>
      <c r="C496" s="13" t="s">
        <v>208</v>
      </c>
      <c r="D496" s="15">
        <f>SUM(D497)</f>
        <v>227.76</v>
      </c>
      <c r="E496" s="15">
        <f t="shared" ref="E496:F498" si="179">SUM(E497)</f>
        <v>227.76</v>
      </c>
      <c r="F496" s="15">
        <f t="shared" si="179"/>
        <v>227.76</v>
      </c>
      <c r="G496" s="15">
        <f t="shared" ref="G496" si="180">E496-F496</f>
        <v>0</v>
      </c>
      <c r="H496" s="15">
        <f t="shared" ref="H496:H497" si="181">D496-F496</f>
        <v>0</v>
      </c>
      <c r="I496" s="15">
        <f t="shared" ref="I496:I497" si="182">F496/D496*100</f>
        <v>100</v>
      </c>
    </row>
    <row r="497" spans="1:9" ht="40.5" customHeight="1" x14ac:dyDescent="0.25">
      <c r="A497" s="179" t="s">
        <v>60</v>
      </c>
      <c r="B497" s="94">
        <v>441</v>
      </c>
      <c r="C497" s="58" t="s">
        <v>209</v>
      </c>
      <c r="D497" s="61">
        <v>227.76</v>
      </c>
      <c r="E497" s="118">
        <v>227.76</v>
      </c>
      <c r="F497" s="118">
        <v>227.76</v>
      </c>
      <c r="G497" s="18">
        <f>SUM(G518:G518)</f>
        <v>0</v>
      </c>
      <c r="H497" s="18">
        <f t="shared" si="181"/>
        <v>0</v>
      </c>
      <c r="I497" s="18">
        <f t="shared" si="182"/>
        <v>100</v>
      </c>
    </row>
    <row r="498" spans="1:9" ht="58.5" customHeight="1" x14ac:dyDescent="0.25">
      <c r="A498" s="185" t="s">
        <v>676</v>
      </c>
      <c r="B498" s="63"/>
      <c r="C498" s="63" t="s">
        <v>677</v>
      </c>
      <c r="D498" s="119">
        <f>SUM(D499)</f>
        <v>40.840000000000003</v>
      </c>
      <c r="E498" s="119">
        <f t="shared" si="179"/>
        <v>40.840000000000003</v>
      </c>
      <c r="F498" s="119">
        <f t="shared" si="179"/>
        <v>40.840000000000003</v>
      </c>
      <c r="G498" s="15">
        <f t="shared" ref="G498" si="183">E498-F498</f>
        <v>0</v>
      </c>
      <c r="H498" s="15">
        <f t="shared" ref="H498" si="184">D498-F498</f>
        <v>0</v>
      </c>
      <c r="I498" s="15">
        <f t="shared" ref="I498" si="185">F498/D498*100</f>
        <v>100</v>
      </c>
    </row>
    <row r="499" spans="1:9" ht="43.5" customHeight="1" x14ac:dyDescent="0.25">
      <c r="A499" s="189" t="s">
        <v>678</v>
      </c>
      <c r="B499" s="94">
        <v>441</v>
      </c>
      <c r="C499" s="58" t="s">
        <v>679</v>
      </c>
      <c r="D499" s="61">
        <v>40.840000000000003</v>
      </c>
      <c r="E499" s="61">
        <v>40.840000000000003</v>
      </c>
      <c r="F499" s="61">
        <v>40.840000000000003</v>
      </c>
      <c r="G499" s="18">
        <f t="shared" ref="G499:G517" si="186">E499-F499</f>
        <v>0</v>
      </c>
      <c r="H499" s="18">
        <f t="shared" ref="H499:H517" si="187">D499-F499</f>
        <v>0</v>
      </c>
      <c r="I499" s="18">
        <f t="shared" ref="I499:I517" si="188">F499/D499*100</f>
        <v>100</v>
      </c>
    </row>
    <row r="500" spans="1:9" ht="42.75" customHeight="1" x14ac:dyDescent="0.25">
      <c r="A500" s="188" t="s">
        <v>680</v>
      </c>
      <c r="B500" s="143"/>
      <c r="C500" s="140" t="s">
        <v>681</v>
      </c>
      <c r="D500" s="119">
        <f>SUM(D501:D517)</f>
        <v>6523.2619900000018</v>
      </c>
      <c r="E500" s="119">
        <f>SUM(E501:E517)</f>
        <v>6523.2600000000011</v>
      </c>
      <c r="F500" s="119">
        <f>SUM(F501:F517)</f>
        <v>6523.2600000000011</v>
      </c>
      <c r="G500" s="15">
        <f t="shared" si="186"/>
        <v>0</v>
      </c>
      <c r="H500" s="15">
        <f t="shared" si="187"/>
        <v>1.9900000006600749E-3</v>
      </c>
      <c r="I500" s="15">
        <f t="shared" si="188"/>
        <v>99.999969493790005</v>
      </c>
    </row>
    <row r="501" spans="1:9" ht="121.5" customHeight="1" x14ac:dyDescent="0.25">
      <c r="A501" s="179" t="s">
        <v>876</v>
      </c>
      <c r="B501" s="94">
        <v>441</v>
      </c>
      <c r="C501" s="50" t="s">
        <v>682</v>
      </c>
      <c r="D501" s="61">
        <v>671.61500000000001</v>
      </c>
      <c r="E501" s="61">
        <v>671.62</v>
      </c>
      <c r="F501" s="61">
        <v>671.62</v>
      </c>
      <c r="G501" s="18">
        <f t="shared" si="186"/>
        <v>0</v>
      </c>
      <c r="H501" s="18">
        <f t="shared" si="187"/>
        <v>-4.9999999999954525E-3</v>
      </c>
      <c r="I501" s="18">
        <f t="shared" si="188"/>
        <v>100.00074447414069</v>
      </c>
    </row>
    <row r="502" spans="1:9" ht="132" customHeight="1" x14ac:dyDescent="0.25">
      <c r="A502" s="179" t="s">
        <v>877</v>
      </c>
      <c r="B502" s="94">
        <v>441</v>
      </c>
      <c r="C502" s="50" t="s">
        <v>683</v>
      </c>
      <c r="D502" s="61">
        <v>598.19200000000001</v>
      </c>
      <c r="E502" s="61">
        <v>598.19000000000005</v>
      </c>
      <c r="F502" s="61">
        <v>598.19000000000005</v>
      </c>
      <c r="G502" s="18">
        <f t="shared" si="186"/>
        <v>0</v>
      </c>
      <c r="H502" s="18">
        <f t="shared" si="187"/>
        <v>1.9999999999527063E-3</v>
      </c>
      <c r="I502" s="18">
        <f t="shared" si="188"/>
        <v>99.999665659186348</v>
      </c>
    </row>
    <row r="503" spans="1:9" ht="121.5" customHeight="1" x14ac:dyDescent="0.25">
      <c r="A503" s="179" t="s">
        <v>878</v>
      </c>
      <c r="B503" s="94">
        <v>441</v>
      </c>
      <c r="C503" s="50" t="s">
        <v>684</v>
      </c>
      <c r="D503" s="61">
        <v>699.98099999999999</v>
      </c>
      <c r="E503" s="61">
        <v>699.98</v>
      </c>
      <c r="F503" s="61">
        <v>699.98</v>
      </c>
      <c r="G503" s="18">
        <f t="shared" si="186"/>
        <v>0</v>
      </c>
      <c r="H503" s="18">
        <f t="shared" si="187"/>
        <v>9.9999999997635314E-4</v>
      </c>
      <c r="I503" s="18">
        <f t="shared" si="188"/>
        <v>99.999857138979493</v>
      </c>
    </row>
    <row r="504" spans="1:9" ht="121.5" customHeight="1" x14ac:dyDescent="0.25">
      <c r="A504" s="179" t="s">
        <v>879</v>
      </c>
      <c r="B504" s="94">
        <v>441</v>
      </c>
      <c r="C504" s="50" t="s">
        <v>893</v>
      </c>
      <c r="D504" s="61">
        <v>408.084</v>
      </c>
      <c r="E504" s="61">
        <v>408.08</v>
      </c>
      <c r="F504" s="61">
        <v>408.08</v>
      </c>
      <c r="G504" s="18">
        <f t="shared" si="186"/>
        <v>0</v>
      </c>
      <c r="H504" s="18">
        <f t="shared" si="187"/>
        <v>4.0000000000190994E-3</v>
      </c>
      <c r="I504" s="18">
        <f t="shared" si="188"/>
        <v>99.999019809647024</v>
      </c>
    </row>
    <row r="505" spans="1:9" ht="121.5" customHeight="1" x14ac:dyDescent="0.25">
      <c r="A505" s="179" t="s">
        <v>880</v>
      </c>
      <c r="B505" s="94">
        <v>441</v>
      </c>
      <c r="C505" s="50" t="s">
        <v>894</v>
      </c>
      <c r="D505" s="61">
        <v>272</v>
      </c>
      <c r="E505" s="61">
        <v>272</v>
      </c>
      <c r="F505" s="61">
        <v>272</v>
      </c>
      <c r="G505" s="18">
        <f t="shared" si="186"/>
        <v>0</v>
      </c>
      <c r="H505" s="18">
        <f t="shared" si="187"/>
        <v>0</v>
      </c>
      <c r="I505" s="18">
        <f t="shared" si="188"/>
        <v>100</v>
      </c>
    </row>
    <row r="506" spans="1:9" ht="141.75" customHeight="1" x14ac:dyDescent="0.25">
      <c r="A506" s="179" t="s">
        <v>881</v>
      </c>
      <c r="B506" s="94">
        <v>441</v>
      </c>
      <c r="C506" s="50" t="s">
        <v>895</v>
      </c>
      <c r="D506" s="61">
        <v>1840.2619999999999</v>
      </c>
      <c r="E506" s="61">
        <v>1840.26</v>
      </c>
      <c r="F506" s="61">
        <v>1840.26</v>
      </c>
      <c r="G506" s="18">
        <f t="shared" si="186"/>
        <v>0</v>
      </c>
      <c r="H506" s="18">
        <f t="shared" si="187"/>
        <v>1.9999999999527063E-3</v>
      </c>
      <c r="I506" s="18">
        <f t="shared" si="188"/>
        <v>99.999891319822936</v>
      </c>
    </row>
    <row r="507" spans="1:9" ht="121.5" customHeight="1" x14ac:dyDescent="0.25">
      <c r="A507" s="179" t="s">
        <v>882</v>
      </c>
      <c r="B507" s="94">
        <v>441</v>
      </c>
      <c r="C507" s="50" t="s">
        <v>896</v>
      </c>
      <c r="D507" s="61">
        <v>431.65</v>
      </c>
      <c r="E507" s="61">
        <v>431.65</v>
      </c>
      <c r="F507" s="61">
        <v>431.65</v>
      </c>
      <c r="G507" s="18">
        <f t="shared" si="186"/>
        <v>0</v>
      </c>
      <c r="H507" s="18">
        <f t="shared" si="187"/>
        <v>0</v>
      </c>
      <c r="I507" s="18">
        <f t="shared" si="188"/>
        <v>100</v>
      </c>
    </row>
    <row r="508" spans="1:9" ht="119.25" customHeight="1" x14ac:dyDescent="0.25">
      <c r="A508" s="179" t="s">
        <v>883</v>
      </c>
      <c r="B508" s="94">
        <v>441</v>
      </c>
      <c r="C508" s="50" t="s">
        <v>897</v>
      </c>
      <c r="D508" s="61">
        <v>175.05712</v>
      </c>
      <c r="E508" s="61">
        <v>175.06</v>
      </c>
      <c r="F508" s="61">
        <v>175.06</v>
      </c>
      <c r="G508" s="18">
        <f t="shared" si="186"/>
        <v>0</v>
      </c>
      <c r="H508" s="18">
        <f t="shared" si="187"/>
        <v>-2.8800000000046566E-3</v>
      </c>
      <c r="I508" s="18">
        <f t="shared" si="188"/>
        <v>100.00164517729984</v>
      </c>
    </row>
    <row r="509" spans="1:9" ht="108.75" customHeight="1" x14ac:dyDescent="0.25">
      <c r="A509" s="179" t="s">
        <v>884</v>
      </c>
      <c r="B509" s="94">
        <v>441</v>
      </c>
      <c r="C509" s="50" t="s">
        <v>898</v>
      </c>
      <c r="D509" s="61">
        <v>98.42</v>
      </c>
      <c r="E509" s="61">
        <v>98.42</v>
      </c>
      <c r="F509" s="61">
        <v>98.42</v>
      </c>
      <c r="G509" s="18">
        <f t="shared" si="186"/>
        <v>0</v>
      </c>
      <c r="H509" s="18">
        <f t="shared" si="187"/>
        <v>0</v>
      </c>
      <c r="I509" s="18">
        <f t="shared" si="188"/>
        <v>100</v>
      </c>
    </row>
    <row r="510" spans="1:9" ht="119.25" customHeight="1" x14ac:dyDescent="0.25">
      <c r="A510" s="179" t="s">
        <v>885</v>
      </c>
      <c r="B510" s="94">
        <v>441</v>
      </c>
      <c r="C510" s="50" t="s">
        <v>899</v>
      </c>
      <c r="D510" s="61">
        <v>182.6</v>
      </c>
      <c r="E510" s="61">
        <v>182.6</v>
      </c>
      <c r="F510" s="61">
        <v>182.6</v>
      </c>
      <c r="G510" s="18">
        <f t="shared" si="186"/>
        <v>0</v>
      </c>
      <c r="H510" s="18">
        <f t="shared" si="187"/>
        <v>0</v>
      </c>
      <c r="I510" s="18">
        <f t="shared" si="188"/>
        <v>100</v>
      </c>
    </row>
    <row r="511" spans="1:9" ht="33.75" customHeight="1" x14ac:dyDescent="0.25">
      <c r="A511" s="179" t="s">
        <v>886</v>
      </c>
      <c r="B511" s="94">
        <v>441</v>
      </c>
      <c r="C511" s="50" t="s">
        <v>900</v>
      </c>
      <c r="D511" s="61">
        <v>246.95178999999999</v>
      </c>
      <c r="E511" s="61">
        <v>246.95</v>
      </c>
      <c r="F511" s="61">
        <v>246.95</v>
      </c>
      <c r="G511" s="18">
        <f t="shared" si="186"/>
        <v>0</v>
      </c>
      <c r="H511" s="18">
        <f t="shared" si="187"/>
        <v>1.7899999999997362E-3</v>
      </c>
      <c r="I511" s="18">
        <f t="shared" si="188"/>
        <v>99.999275162168288</v>
      </c>
    </row>
    <row r="512" spans="1:9" ht="141" customHeight="1" x14ac:dyDescent="0.25">
      <c r="A512" s="179" t="s">
        <v>887</v>
      </c>
      <c r="B512" s="94">
        <v>441</v>
      </c>
      <c r="C512" s="50" t="s">
        <v>685</v>
      </c>
      <c r="D512" s="61">
        <v>137.56057999999999</v>
      </c>
      <c r="E512" s="61">
        <v>137.56</v>
      </c>
      <c r="F512" s="61">
        <v>137.56</v>
      </c>
      <c r="G512" s="18">
        <f t="shared" si="186"/>
        <v>0</v>
      </c>
      <c r="H512" s="18">
        <f t="shared" si="187"/>
        <v>5.7999999998514795E-4</v>
      </c>
      <c r="I512" s="18">
        <f t="shared" si="188"/>
        <v>99.999578367581762</v>
      </c>
    </row>
    <row r="513" spans="1:9" ht="159" customHeight="1" x14ac:dyDescent="0.25">
      <c r="A513" s="179" t="s">
        <v>888</v>
      </c>
      <c r="B513" s="94">
        <v>441</v>
      </c>
      <c r="C513" s="50" t="s">
        <v>686</v>
      </c>
      <c r="D513" s="61">
        <v>105.56399999999999</v>
      </c>
      <c r="E513" s="61">
        <v>105.56</v>
      </c>
      <c r="F513" s="61">
        <v>105.56</v>
      </c>
      <c r="G513" s="18">
        <f t="shared" si="186"/>
        <v>0</v>
      </c>
      <c r="H513" s="18">
        <f t="shared" si="187"/>
        <v>3.9999999999906777E-3</v>
      </c>
      <c r="I513" s="18">
        <f t="shared" si="188"/>
        <v>99.996210829449439</v>
      </c>
    </row>
    <row r="514" spans="1:9" ht="123.75" customHeight="1" x14ac:dyDescent="0.25">
      <c r="A514" s="179" t="s">
        <v>889</v>
      </c>
      <c r="B514" s="94">
        <v>441</v>
      </c>
      <c r="C514" s="50" t="s">
        <v>687</v>
      </c>
      <c r="D514" s="61">
        <v>184.78146000000001</v>
      </c>
      <c r="E514" s="61">
        <v>184.78</v>
      </c>
      <c r="F514" s="61">
        <v>184.78</v>
      </c>
      <c r="G514" s="18">
        <f t="shared" si="186"/>
        <v>0</v>
      </c>
      <c r="H514" s="18">
        <f t="shared" si="187"/>
        <v>1.4600000000086766E-3</v>
      </c>
      <c r="I514" s="18">
        <f t="shared" si="188"/>
        <v>99.99920987744116</v>
      </c>
    </row>
    <row r="515" spans="1:9" ht="126" customHeight="1" x14ac:dyDescent="0.25">
      <c r="A515" s="179" t="s">
        <v>890</v>
      </c>
      <c r="B515" s="94">
        <v>441</v>
      </c>
      <c r="C515" s="50" t="s">
        <v>901</v>
      </c>
      <c r="D515" s="61">
        <v>72.016149999999996</v>
      </c>
      <c r="E515" s="61">
        <v>72.02</v>
      </c>
      <c r="F515" s="61">
        <v>72.02</v>
      </c>
      <c r="G515" s="18">
        <f t="shared" si="186"/>
        <v>0</v>
      </c>
      <c r="H515" s="18">
        <f t="shared" si="187"/>
        <v>-3.8499999999999091E-3</v>
      </c>
      <c r="I515" s="18">
        <f t="shared" si="188"/>
        <v>100.00534602307955</v>
      </c>
    </row>
    <row r="516" spans="1:9" ht="126" customHeight="1" x14ac:dyDescent="0.25">
      <c r="A516" s="179" t="s">
        <v>891</v>
      </c>
      <c r="B516" s="94">
        <v>441</v>
      </c>
      <c r="C516" s="50" t="s">
        <v>902</v>
      </c>
      <c r="D516" s="61">
        <v>48</v>
      </c>
      <c r="E516" s="61">
        <v>48</v>
      </c>
      <c r="F516" s="61">
        <v>48</v>
      </c>
      <c r="G516" s="18">
        <f t="shared" si="186"/>
        <v>0</v>
      </c>
      <c r="H516" s="18">
        <f t="shared" si="187"/>
        <v>0</v>
      </c>
      <c r="I516" s="18">
        <f t="shared" si="188"/>
        <v>100</v>
      </c>
    </row>
    <row r="517" spans="1:9" ht="138.75" customHeight="1" x14ac:dyDescent="0.25">
      <c r="A517" s="179" t="s">
        <v>892</v>
      </c>
      <c r="B517" s="94">
        <v>441</v>
      </c>
      <c r="C517" s="50" t="s">
        <v>903</v>
      </c>
      <c r="D517" s="61">
        <v>350.52688999999998</v>
      </c>
      <c r="E517" s="61">
        <v>350.53</v>
      </c>
      <c r="F517" s="61">
        <v>350.53</v>
      </c>
      <c r="G517" s="18">
        <f t="shared" si="186"/>
        <v>0</v>
      </c>
      <c r="H517" s="18">
        <f t="shared" si="187"/>
        <v>-3.1099999999923966E-3</v>
      </c>
      <c r="I517" s="18">
        <f t="shared" si="188"/>
        <v>100.00088723578382</v>
      </c>
    </row>
    <row r="518" spans="1:9" s="76" customFormat="1" ht="40.5" customHeight="1" x14ac:dyDescent="0.25">
      <c r="A518" s="229" t="s">
        <v>57</v>
      </c>
      <c r="B518" s="230"/>
      <c r="C518" s="230"/>
      <c r="D518" s="230"/>
      <c r="E518" s="230"/>
      <c r="F518" s="230"/>
      <c r="G518" s="230"/>
      <c r="H518" s="230"/>
      <c r="I518" s="230"/>
    </row>
    <row r="519" spans="1:9" s="76" customFormat="1" ht="18.75" customHeight="1" x14ac:dyDescent="0.25">
      <c r="A519" s="230"/>
      <c r="B519" s="230"/>
      <c r="C519" s="230"/>
      <c r="D519" s="230"/>
      <c r="E519" s="230"/>
      <c r="F519" s="230"/>
      <c r="G519" s="230"/>
      <c r="H519" s="230"/>
      <c r="I519" s="230"/>
    </row>
    <row r="520" spans="1:9" s="75" customFormat="1" ht="25.5" customHeight="1" x14ac:dyDescent="0.3">
      <c r="A520" s="190" t="s">
        <v>1</v>
      </c>
      <c r="B520" s="22"/>
      <c r="C520" s="113" t="s">
        <v>210</v>
      </c>
      <c r="D520" s="112">
        <f>D522+D526+D528+D537+D580+D585</f>
        <v>243752.17135999998</v>
      </c>
      <c r="E520" s="112">
        <f>E522+E526+E528+E537+E580+E585</f>
        <v>232962.75595999998</v>
      </c>
      <c r="F520" s="112">
        <f>F522+F526+F528+F537+F580+F585</f>
        <v>232962.75595999998</v>
      </c>
      <c r="G520" s="112">
        <f>E520-F520</f>
        <v>0</v>
      </c>
      <c r="H520" s="107">
        <f t="shared" ref="H520:H587" si="189">D520-F520</f>
        <v>10789.415399999998</v>
      </c>
      <c r="I520" s="107">
        <f t="shared" ref="I520:I587" si="190">F520/D520*100</f>
        <v>95.573612600125315</v>
      </c>
    </row>
    <row r="521" spans="1:9" ht="32.25" customHeight="1" x14ac:dyDescent="0.25">
      <c r="A521" s="191" t="s">
        <v>5</v>
      </c>
      <c r="B521" s="23"/>
      <c r="C521" s="37"/>
      <c r="D521" s="38"/>
      <c r="E521" s="38"/>
      <c r="F521" s="101"/>
      <c r="G521" s="38"/>
      <c r="H521" s="38"/>
      <c r="I521" s="38"/>
    </row>
    <row r="522" spans="1:9" ht="45.75" customHeight="1" x14ac:dyDescent="0.25">
      <c r="A522" s="188" t="s">
        <v>404</v>
      </c>
      <c r="B522" s="144"/>
      <c r="C522" s="140" t="s">
        <v>406</v>
      </c>
      <c r="D522" s="15">
        <f>SUM(D523:D525)</f>
        <v>24535.926020000003</v>
      </c>
      <c r="E522" s="15">
        <f>SUM(E523:E525)</f>
        <v>24445.260000000002</v>
      </c>
      <c r="F522" s="15">
        <f>SUM(F523:F525)</f>
        <v>24445.260000000002</v>
      </c>
      <c r="G522" s="15">
        <f t="shared" ref="G522:G525" si="191">E522-F522</f>
        <v>0</v>
      </c>
      <c r="H522" s="15">
        <f t="shared" ref="H522:H525" si="192">D522-F522</f>
        <v>90.666020000000572</v>
      </c>
      <c r="I522" s="15">
        <f t="shared" si="190"/>
        <v>99.630476469785179</v>
      </c>
    </row>
    <row r="523" spans="1:9" ht="48" customHeight="1" x14ac:dyDescent="0.25">
      <c r="A523" s="179" t="s">
        <v>688</v>
      </c>
      <c r="B523" s="64">
        <v>441</v>
      </c>
      <c r="C523" s="50" t="s">
        <v>689</v>
      </c>
      <c r="D523" s="61">
        <v>24365.33</v>
      </c>
      <c r="E523" s="61">
        <v>24365.33</v>
      </c>
      <c r="F523" s="61">
        <v>24365.33</v>
      </c>
      <c r="G523" s="18">
        <f t="shared" si="191"/>
        <v>0</v>
      </c>
      <c r="H523" s="18">
        <f t="shared" si="192"/>
        <v>0</v>
      </c>
      <c r="I523" s="18">
        <f>F523/D523*100</f>
        <v>100</v>
      </c>
    </row>
    <row r="524" spans="1:9" ht="92.25" customHeight="1" x14ac:dyDescent="0.25">
      <c r="A524" s="179" t="s">
        <v>904</v>
      </c>
      <c r="B524" s="64">
        <v>441</v>
      </c>
      <c r="C524" s="50" t="s">
        <v>905</v>
      </c>
      <c r="D524" s="61">
        <v>79.926159999999996</v>
      </c>
      <c r="E524" s="61">
        <v>79.930000000000007</v>
      </c>
      <c r="F524" s="61">
        <v>79.930000000000007</v>
      </c>
      <c r="G524" s="18">
        <f t="shared" si="191"/>
        <v>0</v>
      </c>
      <c r="H524" s="18">
        <f t="shared" si="192"/>
        <v>-3.8400000000109458E-3</v>
      </c>
      <c r="I524" s="18">
        <f>F524/D524*100</f>
        <v>100.00480443449304</v>
      </c>
    </row>
    <row r="525" spans="1:9" ht="74.25" customHeight="1" x14ac:dyDescent="0.25">
      <c r="A525" s="179" t="s">
        <v>347</v>
      </c>
      <c r="B525" s="64">
        <v>441</v>
      </c>
      <c r="C525" s="50" t="s">
        <v>405</v>
      </c>
      <c r="D525" s="61">
        <v>90.66986</v>
      </c>
      <c r="E525" s="61">
        <v>0</v>
      </c>
      <c r="F525" s="61">
        <v>0</v>
      </c>
      <c r="G525" s="18">
        <f t="shared" si="191"/>
        <v>0</v>
      </c>
      <c r="H525" s="18">
        <f t="shared" si="192"/>
        <v>90.66986</v>
      </c>
      <c r="I525" s="18">
        <f t="shared" si="190"/>
        <v>0</v>
      </c>
    </row>
    <row r="526" spans="1:9" ht="71.25" customHeight="1" x14ac:dyDescent="0.25">
      <c r="A526" s="192" t="s">
        <v>407</v>
      </c>
      <c r="B526" s="164"/>
      <c r="C526" s="165" t="s">
        <v>408</v>
      </c>
      <c r="D526" s="166">
        <f>D527</f>
        <v>4869.9287999999997</v>
      </c>
      <c r="E526" s="166">
        <f>E527</f>
        <v>4869.9287999999997</v>
      </c>
      <c r="F526" s="175">
        <f>F527</f>
        <v>4869.9287999999997</v>
      </c>
      <c r="G526" s="15">
        <f t="shared" ref="G526:G527" si="193">E526-F526</f>
        <v>0</v>
      </c>
      <c r="H526" s="15">
        <f t="shared" ref="H526:H527" si="194">D526-F526</f>
        <v>0</v>
      </c>
      <c r="I526" s="146">
        <f t="shared" ref="I526:I527" si="195">F526/D526*100</f>
        <v>100</v>
      </c>
    </row>
    <row r="527" spans="1:9" ht="123" customHeight="1" x14ac:dyDescent="0.25">
      <c r="A527" s="179" t="s">
        <v>409</v>
      </c>
      <c r="B527" s="145" t="s">
        <v>17</v>
      </c>
      <c r="C527" s="50" t="s">
        <v>410</v>
      </c>
      <c r="D527" s="61">
        <v>4869.9287999999997</v>
      </c>
      <c r="E527" s="61">
        <v>4869.9287999999997</v>
      </c>
      <c r="F527" s="61">
        <v>4869.9287999999997</v>
      </c>
      <c r="G527" s="18">
        <f t="shared" si="193"/>
        <v>0</v>
      </c>
      <c r="H527" s="18">
        <f t="shared" si="194"/>
        <v>0</v>
      </c>
      <c r="I527" s="18">
        <f t="shared" si="195"/>
        <v>100</v>
      </c>
    </row>
    <row r="528" spans="1:9" s="77" customFormat="1" ht="54" customHeight="1" x14ac:dyDescent="0.25">
      <c r="A528" s="178" t="s">
        <v>31</v>
      </c>
      <c r="B528" s="13"/>
      <c r="C528" s="13" t="s">
        <v>211</v>
      </c>
      <c r="D528" s="15">
        <f>SUM(D529:D536)</f>
        <v>121470.72041999998</v>
      </c>
      <c r="E528" s="15">
        <f>SUM(E529:E536)</f>
        <v>115183.75715999998</v>
      </c>
      <c r="F528" s="15">
        <f>SUM(F529:F536)</f>
        <v>115183.75715999998</v>
      </c>
      <c r="G528" s="15">
        <f t="shared" ref="G528:G587" si="196">E528-F528</f>
        <v>0</v>
      </c>
      <c r="H528" s="15">
        <f t="shared" si="189"/>
        <v>6286.9632600000041</v>
      </c>
      <c r="I528" s="15">
        <f t="shared" si="190"/>
        <v>94.824297379432636</v>
      </c>
    </row>
    <row r="529" spans="1:9" s="77" customFormat="1" ht="50.25" customHeight="1" x14ac:dyDescent="0.25">
      <c r="A529" s="179" t="s">
        <v>551</v>
      </c>
      <c r="B529" s="64">
        <v>441</v>
      </c>
      <c r="C529" s="50" t="s">
        <v>447</v>
      </c>
      <c r="D529" s="61">
        <v>5968.0667000000003</v>
      </c>
      <c r="E529" s="61">
        <v>5968.0667000000003</v>
      </c>
      <c r="F529" s="61">
        <v>5968.0667000000003</v>
      </c>
      <c r="G529" s="18">
        <f t="shared" si="196"/>
        <v>0</v>
      </c>
      <c r="H529" s="18">
        <f t="shared" si="189"/>
        <v>0</v>
      </c>
      <c r="I529" s="18">
        <f t="shared" si="190"/>
        <v>100</v>
      </c>
    </row>
    <row r="530" spans="1:9" s="77" customFormat="1" ht="89.25" customHeight="1" x14ac:dyDescent="0.25">
      <c r="A530" s="179" t="s">
        <v>690</v>
      </c>
      <c r="B530" s="64">
        <v>441</v>
      </c>
      <c r="C530" s="50" t="s">
        <v>695</v>
      </c>
      <c r="D530" s="61">
        <v>2887.1020100000001</v>
      </c>
      <c r="E530" s="61">
        <v>1613.0904599999999</v>
      </c>
      <c r="F530" s="61">
        <v>1613.0904599999999</v>
      </c>
      <c r="G530" s="18">
        <f t="shared" si="196"/>
        <v>0</v>
      </c>
      <c r="H530" s="18">
        <f t="shared" si="189"/>
        <v>1274.0115500000002</v>
      </c>
      <c r="I530" s="18">
        <f t="shared" si="190"/>
        <v>55.872305668894597</v>
      </c>
    </row>
    <row r="531" spans="1:9" s="77" customFormat="1" ht="45.75" customHeight="1" x14ac:dyDescent="0.25">
      <c r="A531" s="179" t="s">
        <v>691</v>
      </c>
      <c r="B531" s="64">
        <v>441</v>
      </c>
      <c r="C531" s="50" t="s">
        <v>448</v>
      </c>
      <c r="D531" s="61">
        <v>31717.94</v>
      </c>
      <c r="E531" s="61">
        <v>31717.94</v>
      </c>
      <c r="F531" s="61">
        <v>31717.94</v>
      </c>
      <c r="G531" s="18">
        <f t="shared" si="196"/>
        <v>0</v>
      </c>
      <c r="H531" s="18">
        <f t="shared" si="189"/>
        <v>0</v>
      </c>
      <c r="I531" s="18">
        <f t="shared" si="190"/>
        <v>100</v>
      </c>
    </row>
    <row r="532" spans="1:9" s="77" customFormat="1" ht="83.25" customHeight="1" x14ac:dyDescent="0.25">
      <c r="A532" s="179" t="s">
        <v>692</v>
      </c>
      <c r="B532" s="64">
        <v>441</v>
      </c>
      <c r="C532" s="50" t="s">
        <v>696</v>
      </c>
      <c r="D532" s="61">
        <v>1930.9155900000001</v>
      </c>
      <c r="E532" s="61">
        <v>0</v>
      </c>
      <c r="F532" s="61">
        <v>0</v>
      </c>
      <c r="G532" s="18">
        <f t="shared" si="196"/>
        <v>0</v>
      </c>
      <c r="H532" s="18">
        <f t="shared" si="189"/>
        <v>1930.9155900000001</v>
      </c>
      <c r="I532" s="18">
        <f t="shared" si="190"/>
        <v>0</v>
      </c>
    </row>
    <row r="533" spans="1:9" s="77" customFormat="1" ht="52.5" customHeight="1" x14ac:dyDescent="0.25">
      <c r="A533" s="179" t="s">
        <v>693</v>
      </c>
      <c r="B533" s="64">
        <v>441</v>
      </c>
      <c r="C533" s="50" t="s">
        <v>697</v>
      </c>
      <c r="D533" s="61">
        <v>580</v>
      </c>
      <c r="E533" s="61">
        <v>580</v>
      </c>
      <c r="F533" s="61">
        <v>580</v>
      </c>
      <c r="G533" s="18">
        <f t="shared" si="196"/>
        <v>0</v>
      </c>
      <c r="H533" s="18">
        <f t="shared" si="189"/>
        <v>0</v>
      </c>
      <c r="I533" s="18">
        <f t="shared" si="190"/>
        <v>100</v>
      </c>
    </row>
    <row r="534" spans="1:9" s="77" customFormat="1" ht="39.75" customHeight="1" x14ac:dyDescent="0.25">
      <c r="A534" s="179" t="s">
        <v>552</v>
      </c>
      <c r="B534" s="64">
        <v>441</v>
      </c>
      <c r="C534" s="50" t="s">
        <v>553</v>
      </c>
      <c r="D534" s="61">
        <v>73611.59</v>
      </c>
      <c r="E534" s="61">
        <v>70529.55</v>
      </c>
      <c r="F534" s="61">
        <v>70529.55</v>
      </c>
      <c r="G534" s="18">
        <f t="shared" si="196"/>
        <v>0</v>
      </c>
      <c r="H534" s="18">
        <f t="shared" si="189"/>
        <v>3082.0399999999936</v>
      </c>
      <c r="I534" s="18">
        <f t="shared" si="190"/>
        <v>95.813104974366141</v>
      </c>
    </row>
    <row r="535" spans="1:9" s="77" customFormat="1" ht="82.5" customHeight="1" x14ac:dyDescent="0.25">
      <c r="A535" s="179" t="s">
        <v>694</v>
      </c>
      <c r="B535" s="64">
        <v>441</v>
      </c>
      <c r="C535" s="50" t="s">
        <v>698</v>
      </c>
      <c r="D535" s="61">
        <v>1361.43</v>
      </c>
      <c r="E535" s="61">
        <v>1361.43</v>
      </c>
      <c r="F535" s="61">
        <v>1361.43</v>
      </c>
      <c r="G535" s="18">
        <f t="shared" si="196"/>
        <v>0</v>
      </c>
      <c r="H535" s="18">
        <f t="shared" si="189"/>
        <v>0</v>
      </c>
      <c r="I535" s="18">
        <f t="shared" si="190"/>
        <v>100</v>
      </c>
    </row>
    <row r="536" spans="1:9" s="77" customFormat="1" ht="78" customHeight="1" x14ac:dyDescent="0.25">
      <c r="A536" s="179" t="s">
        <v>347</v>
      </c>
      <c r="B536" s="64">
        <v>441</v>
      </c>
      <c r="C536" s="50" t="s">
        <v>356</v>
      </c>
      <c r="D536" s="61">
        <v>3413.6761200000001</v>
      </c>
      <c r="E536" s="61">
        <v>3413.68</v>
      </c>
      <c r="F536" s="61">
        <v>3413.68</v>
      </c>
      <c r="G536" s="18">
        <f t="shared" si="196"/>
        <v>0</v>
      </c>
      <c r="H536" s="18">
        <f t="shared" si="189"/>
        <v>-3.8799999997536361E-3</v>
      </c>
      <c r="I536" s="18">
        <f t="shared" si="190"/>
        <v>100.00011366046056</v>
      </c>
    </row>
    <row r="537" spans="1:9" s="84" customFormat="1" ht="66.75" customHeight="1" x14ac:dyDescent="0.25">
      <c r="A537" s="178" t="s">
        <v>41</v>
      </c>
      <c r="B537" s="13"/>
      <c r="C537" s="13" t="s">
        <v>212</v>
      </c>
      <c r="D537" s="15">
        <f>SUM(D538:D579)</f>
        <v>50022.856120000004</v>
      </c>
      <c r="E537" s="15">
        <f>SUM(E538:E579)</f>
        <v>46609.849999999991</v>
      </c>
      <c r="F537" s="15">
        <f>SUM(F538:F579)</f>
        <v>46609.849999999991</v>
      </c>
      <c r="G537" s="15">
        <f t="shared" si="196"/>
        <v>0</v>
      </c>
      <c r="H537" s="15">
        <f t="shared" si="189"/>
        <v>3413.0061200000127</v>
      </c>
      <c r="I537" s="15">
        <f t="shared" si="190"/>
        <v>93.177106657379696</v>
      </c>
    </row>
    <row r="538" spans="1:9" ht="47.25" customHeight="1" x14ac:dyDescent="0.25">
      <c r="A538" s="179" t="s">
        <v>699</v>
      </c>
      <c r="B538" s="21" t="s">
        <v>17</v>
      </c>
      <c r="C538" s="50" t="s">
        <v>704</v>
      </c>
      <c r="D538" s="61">
        <v>450</v>
      </c>
      <c r="E538" s="61">
        <v>450</v>
      </c>
      <c r="F538" s="61">
        <v>450</v>
      </c>
      <c r="G538" s="18">
        <f t="shared" si="196"/>
        <v>0</v>
      </c>
      <c r="H538" s="18">
        <f t="shared" si="189"/>
        <v>0</v>
      </c>
      <c r="I538" s="18">
        <f t="shared" si="190"/>
        <v>100</v>
      </c>
    </row>
    <row r="539" spans="1:9" ht="47.25" customHeight="1" x14ac:dyDescent="0.25">
      <c r="A539" s="179" t="s">
        <v>700</v>
      </c>
      <c r="B539" s="21" t="s">
        <v>17</v>
      </c>
      <c r="C539" s="50" t="s">
        <v>705</v>
      </c>
      <c r="D539" s="61">
        <v>1115.75</v>
      </c>
      <c r="E539" s="61">
        <v>1115.75</v>
      </c>
      <c r="F539" s="61">
        <v>1115.75</v>
      </c>
      <c r="G539" s="18">
        <f t="shared" si="196"/>
        <v>0</v>
      </c>
      <c r="H539" s="18">
        <f t="shared" si="189"/>
        <v>0</v>
      </c>
      <c r="I539" s="18">
        <f t="shared" si="190"/>
        <v>100</v>
      </c>
    </row>
    <row r="540" spans="1:9" ht="51" customHeight="1" x14ac:dyDescent="0.25">
      <c r="A540" s="179" t="s">
        <v>906</v>
      </c>
      <c r="B540" s="21" t="s">
        <v>17</v>
      </c>
      <c r="C540" s="50" t="s">
        <v>919</v>
      </c>
      <c r="D540" s="61">
        <v>3635.97</v>
      </c>
      <c r="E540" s="61">
        <v>3614.07</v>
      </c>
      <c r="F540" s="61">
        <v>3614.07</v>
      </c>
      <c r="G540" s="18">
        <f t="shared" si="196"/>
        <v>0</v>
      </c>
      <c r="H540" s="18">
        <f t="shared" si="189"/>
        <v>21.899999999999636</v>
      </c>
      <c r="I540" s="18">
        <f t="shared" si="190"/>
        <v>99.397684799379533</v>
      </c>
    </row>
    <row r="541" spans="1:9" ht="34.5" customHeight="1" x14ac:dyDescent="0.25">
      <c r="A541" s="179" t="s">
        <v>701</v>
      </c>
      <c r="B541" s="21" t="s">
        <v>17</v>
      </c>
      <c r="C541" s="50" t="s">
        <v>706</v>
      </c>
      <c r="D541" s="61">
        <v>5191.13</v>
      </c>
      <c r="E541" s="61">
        <v>5191.13</v>
      </c>
      <c r="F541" s="61">
        <v>5191.13</v>
      </c>
      <c r="G541" s="18">
        <f t="shared" si="196"/>
        <v>0</v>
      </c>
      <c r="H541" s="18">
        <f t="shared" si="189"/>
        <v>0</v>
      </c>
      <c r="I541" s="18">
        <f t="shared" si="190"/>
        <v>100</v>
      </c>
    </row>
    <row r="542" spans="1:9" ht="34.5" customHeight="1" x14ac:dyDescent="0.25">
      <c r="A542" s="179" t="s">
        <v>907</v>
      </c>
      <c r="B542" s="21" t="s">
        <v>17</v>
      </c>
      <c r="C542" s="50" t="s">
        <v>920</v>
      </c>
      <c r="D542" s="61">
        <v>3059.9</v>
      </c>
      <c r="E542" s="61">
        <v>3059.9</v>
      </c>
      <c r="F542" s="61">
        <v>3059.9</v>
      </c>
      <c r="G542" s="18">
        <f t="shared" si="196"/>
        <v>0</v>
      </c>
      <c r="H542" s="18">
        <f t="shared" si="189"/>
        <v>0</v>
      </c>
      <c r="I542" s="18">
        <f t="shared" si="190"/>
        <v>100</v>
      </c>
    </row>
    <row r="543" spans="1:9" s="200" customFormat="1" ht="34.5" hidden="1" customHeight="1" x14ac:dyDescent="0.25">
      <c r="A543" s="195"/>
      <c r="B543" s="215"/>
      <c r="C543" s="196"/>
      <c r="D543" s="197"/>
      <c r="E543" s="197"/>
      <c r="F543" s="197"/>
      <c r="G543" s="210"/>
      <c r="H543" s="210"/>
      <c r="I543" s="210"/>
    </row>
    <row r="544" spans="1:9" ht="33" customHeight="1" x14ac:dyDescent="0.25">
      <c r="A544" s="179" t="s">
        <v>908</v>
      </c>
      <c r="B544" s="21" t="s">
        <v>17</v>
      </c>
      <c r="C544" s="50" t="s">
        <v>921</v>
      </c>
      <c r="D544" s="61">
        <v>994.38</v>
      </c>
      <c r="E544" s="61">
        <v>994.38</v>
      </c>
      <c r="F544" s="61">
        <v>994.38</v>
      </c>
      <c r="G544" s="18">
        <f t="shared" si="196"/>
        <v>0</v>
      </c>
      <c r="H544" s="18">
        <f t="shared" si="189"/>
        <v>0</v>
      </c>
      <c r="I544" s="18">
        <f t="shared" si="190"/>
        <v>100</v>
      </c>
    </row>
    <row r="545" spans="1:9" ht="41.25" customHeight="1" x14ac:dyDescent="0.25">
      <c r="A545" s="179" t="s">
        <v>702</v>
      </c>
      <c r="B545" s="21" t="s">
        <v>17</v>
      </c>
      <c r="C545" s="50" t="s">
        <v>707</v>
      </c>
      <c r="D545" s="61">
        <v>11366.29485</v>
      </c>
      <c r="E545" s="61">
        <v>11366.29</v>
      </c>
      <c r="F545" s="61">
        <v>11366.29</v>
      </c>
      <c r="G545" s="18">
        <f t="shared" si="196"/>
        <v>0</v>
      </c>
      <c r="H545" s="18">
        <f t="shared" si="189"/>
        <v>4.8499999993509846E-3</v>
      </c>
      <c r="I545" s="18">
        <f t="shared" si="190"/>
        <v>99.999957329982522</v>
      </c>
    </row>
    <row r="546" spans="1:9" ht="41.25" customHeight="1" x14ac:dyDescent="0.25">
      <c r="A546" s="179" t="s">
        <v>1099</v>
      </c>
      <c r="B546" s="51">
        <v>441</v>
      </c>
      <c r="C546" s="50" t="s">
        <v>1079</v>
      </c>
      <c r="D546" s="61">
        <v>68.08</v>
      </c>
      <c r="E546" s="61">
        <v>66.53</v>
      </c>
      <c r="F546" s="61">
        <v>66.53</v>
      </c>
      <c r="G546" s="18">
        <f t="shared" si="196"/>
        <v>0</v>
      </c>
      <c r="H546" s="18">
        <f t="shared" si="189"/>
        <v>1.5499999999999972</v>
      </c>
      <c r="I546" s="18">
        <f t="shared" si="190"/>
        <v>97.723266745005873</v>
      </c>
    </row>
    <row r="547" spans="1:9" ht="41.25" customHeight="1" x14ac:dyDescent="0.25">
      <c r="A547" s="179" t="s">
        <v>306</v>
      </c>
      <c r="B547" s="21" t="s">
        <v>17</v>
      </c>
      <c r="C547" s="50" t="s">
        <v>315</v>
      </c>
      <c r="D547" s="61">
        <v>650</v>
      </c>
      <c r="E547" s="61">
        <v>650</v>
      </c>
      <c r="F547" s="61">
        <v>650</v>
      </c>
      <c r="G547" s="18">
        <f t="shared" si="196"/>
        <v>0</v>
      </c>
      <c r="H547" s="18">
        <f t="shared" si="189"/>
        <v>0</v>
      </c>
      <c r="I547" s="18">
        <f t="shared" si="190"/>
        <v>100</v>
      </c>
    </row>
    <row r="548" spans="1:9" ht="56.25" customHeight="1" x14ac:dyDescent="0.25">
      <c r="A548" s="179" t="s">
        <v>307</v>
      </c>
      <c r="B548" s="21" t="s">
        <v>17</v>
      </c>
      <c r="C548" s="50" t="s">
        <v>316</v>
      </c>
      <c r="D548" s="61">
        <v>1100</v>
      </c>
      <c r="E548" s="61">
        <v>699.83</v>
      </c>
      <c r="F548" s="61">
        <v>699.83</v>
      </c>
      <c r="G548" s="18">
        <f t="shared" si="196"/>
        <v>0</v>
      </c>
      <c r="H548" s="18">
        <f t="shared" si="189"/>
        <v>400.16999999999996</v>
      </c>
      <c r="I548" s="18">
        <f t="shared" si="190"/>
        <v>63.620909090909095</v>
      </c>
    </row>
    <row r="549" spans="1:9" ht="41.25" customHeight="1" x14ac:dyDescent="0.25">
      <c r="A549" s="179" t="s">
        <v>909</v>
      </c>
      <c r="B549" s="21" t="s">
        <v>17</v>
      </c>
      <c r="C549" s="50" t="s">
        <v>922</v>
      </c>
      <c r="D549" s="61">
        <v>6516.55</v>
      </c>
      <c r="E549" s="61">
        <v>5964.33</v>
      </c>
      <c r="F549" s="61">
        <v>5964.33</v>
      </c>
      <c r="G549" s="18">
        <f t="shared" si="196"/>
        <v>0</v>
      </c>
      <c r="H549" s="18">
        <f t="shared" si="189"/>
        <v>552.22000000000025</v>
      </c>
      <c r="I549" s="18">
        <f t="shared" si="190"/>
        <v>91.525884095111678</v>
      </c>
    </row>
    <row r="550" spans="1:9" ht="67.5" customHeight="1" x14ac:dyDescent="0.25">
      <c r="A550" s="179" t="s">
        <v>703</v>
      </c>
      <c r="B550" s="21" t="s">
        <v>17</v>
      </c>
      <c r="C550" s="50" t="s">
        <v>708</v>
      </c>
      <c r="D550" s="61">
        <v>1281.11365</v>
      </c>
      <c r="E550" s="61">
        <v>0</v>
      </c>
      <c r="F550" s="61">
        <v>0</v>
      </c>
      <c r="G550" s="18">
        <f t="shared" si="196"/>
        <v>0</v>
      </c>
      <c r="H550" s="18">
        <f t="shared" si="189"/>
        <v>1281.11365</v>
      </c>
      <c r="I550" s="18">
        <f t="shared" si="190"/>
        <v>0</v>
      </c>
    </row>
    <row r="551" spans="1:9" ht="41.25" customHeight="1" x14ac:dyDescent="0.25">
      <c r="A551" s="179" t="s">
        <v>910</v>
      </c>
      <c r="B551" s="21" t="s">
        <v>17</v>
      </c>
      <c r="C551" s="50" t="s">
        <v>923</v>
      </c>
      <c r="D551" s="61">
        <v>1908.47</v>
      </c>
      <c r="E551" s="61">
        <v>1908.47</v>
      </c>
      <c r="F551" s="61">
        <v>1908.47</v>
      </c>
      <c r="G551" s="18">
        <f t="shared" si="196"/>
        <v>0</v>
      </c>
      <c r="H551" s="18">
        <f t="shared" si="189"/>
        <v>0</v>
      </c>
      <c r="I551" s="18">
        <f t="shared" si="190"/>
        <v>100</v>
      </c>
    </row>
    <row r="552" spans="1:9" ht="41.25" customHeight="1" x14ac:dyDescent="0.25">
      <c r="A552" s="179" t="s">
        <v>911</v>
      </c>
      <c r="B552" s="21" t="s">
        <v>17</v>
      </c>
      <c r="C552" s="50" t="s">
        <v>924</v>
      </c>
      <c r="D552" s="61">
        <v>48.397620000000003</v>
      </c>
      <c r="E552" s="61">
        <v>48.13</v>
      </c>
      <c r="F552" s="61">
        <v>48.13</v>
      </c>
      <c r="G552" s="18">
        <f t="shared" si="196"/>
        <v>0</v>
      </c>
      <c r="H552" s="18">
        <f t="shared" si="189"/>
        <v>0.26762000000000086</v>
      </c>
      <c r="I552" s="18">
        <f t="shared" si="190"/>
        <v>99.447038924641333</v>
      </c>
    </row>
    <row r="553" spans="1:9" ht="41.25" customHeight="1" x14ac:dyDescent="0.25">
      <c r="A553" s="179" t="s">
        <v>1100</v>
      </c>
      <c r="B553" s="51">
        <v>441</v>
      </c>
      <c r="C553" s="50" t="s">
        <v>1080</v>
      </c>
      <c r="D553" s="61">
        <v>595.30999999999995</v>
      </c>
      <c r="E553" s="61">
        <v>595.30999999999995</v>
      </c>
      <c r="F553" s="61">
        <v>595.30999999999995</v>
      </c>
      <c r="G553" s="18">
        <f t="shared" si="196"/>
        <v>0</v>
      </c>
      <c r="H553" s="18">
        <f t="shared" si="189"/>
        <v>0</v>
      </c>
      <c r="I553" s="18">
        <f t="shared" si="190"/>
        <v>100</v>
      </c>
    </row>
    <row r="554" spans="1:9" ht="41.25" customHeight="1" x14ac:dyDescent="0.25">
      <c r="A554" s="179" t="s">
        <v>1101</v>
      </c>
      <c r="B554" s="51">
        <v>441</v>
      </c>
      <c r="C554" s="50" t="s">
        <v>1081</v>
      </c>
      <c r="D554" s="61">
        <v>303.48</v>
      </c>
      <c r="E554" s="61">
        <v>294.55</v>
      </c>
      <c r="F554" s="61">
        <v>294.55</v>
      </c>
      <c r="G554" s="18">
        <f t="shared" si="196"/>
        <v>0</v>
      </c>
      <c r="H554" s="18">
        <f t="shared" si="189"/>
        <v>8.9300000000000068</v>
      </c>
      <c r="I554" s="18">
        <f t="shared" si="190"/>
        <v>97.05746671938843</v>
      </c>
    </row>
    <row r="555" spans="1:9" ht="41.25" customHeight="1" x14ac:dyDescent="0.25">
      <c r="A555" s="179" t="s">
        <v>1102</v>
      </c>
      <c r="B555" s="51">
        <v>441</v>
      </c>
      <c r="C555" s="50" t="s">
        <v>1082</v>
      </c>
      <c r="D555" s="61">
        <v>260.44</v>
      </c>
      <c r="E555" s="61">
        <v>209.23</v>
      </c>
      <c r="F555" s="61">
        <v>209.23</v>
      </c>
      <c r="G555" s="18">
        <f t="shared" si="196"/>
        <v>0</v>
      </c>
      <c r="H555" s="18">
        <f t="shared" si="189"/>
        <v>51.210000000000008</v>
      </c>
      <c r="I555" s="18">
        <f t="shared" si="190"/>
        <v>80.337121793887263</v>
      </c>
    </row>
    <row r="556" spans="1:9" ht="41.25" customHeight="1" x14ac:dyDescent="0.25">
      <c r="A556" s="179" t="s">
        <v>1103</v>
      </c>
      <c r="B556" s="51">
        <v>441</v>
      </c>
      <c r="C556" s="50" t="s">
        <v>1083</v>
      </c>
      <c r="D556" s="61">
        <v>165.72</v>
      </c>
      <c r="E556" s="61">
        <v>157.79</v>
      </c>
      <c r="F556" s="61">
        <v>157.79</v>
      </c>
      <c r="G556" s="18">
        <f t="shared" si="196"/>
        <v>0</v>
      </c>
      <c r="H556" s="18">
        <f t="shared" si="189"/>
        <v>7.9300000000000068</v>
      </c>
      <c r="I556" s="18">
        <f t="shared" si="190"/>
        <v>95.214820178614517</v>
      </c>
    </row>
    <row r="557" spans="1:9" ht="41.25" customHeight="1" x14ac:dyDescent="0.25">
      <c r="A557" s="179" t="s">
        <v>1104</v>
      </c>
      <c r="B557" s="51">
        <v>441</v>
      </c>
      <c r="C557" s="50" t="s">
        <v>1084</v>
      </c>
      <c r="D557" s="61">
        <v>916.73</v>
      </c>
      <c r="E557" s="61">
        <v>914.23</v>
      </c>
      <c r="F557" s="61">
        <v>914.23</v>
      </c>
      <c r="G557" s="18">
        <f t="shared" si="196"/>
        <v>0</v>
      </c>
      <c r="H557" s="18">
        <f t="shared" si="189"/>
        <v>2.5</v>
      </c>
      <c r="I557" s="18">
        <f t="shared" si="190"/>
        <v>99.727291568946143</v>
      </c>
    </row>
    <row r="558" spans="1:9" ht="41.25" customHeight="1" x14ac:dyDescent="0.25">
      <c r="A558" s="179" t="s">
        <v>1105</v>
      </c>
      <c r="B558" s="51">
        <v>441</v>
      </c>
      <c r="C558" s="50" t="s">
        <v>1085</v>
      </c>
      <c r="D558" s="61">
        <v>349.21</v>
      </c>
      <c r="E558" s="61">
        <v>349.21</v>
      </c>
      <c r="F558" s="61">
        <v>349.21</v>
      </c>
      <c r="G558" s="18">
        <f t="shared" si="196"/>
        <v>0</v>
      </c>
      <c r="H558" s="18">
        <f t="shared" si="189"/>
        <v>0</v>
      </c>
      <c r="I558" s="18">
        <f t="shared" si="190"/>
        <v>100</v>
      </c>
    </row>
    <row r="559" spans="1:9" ht="41.25" customHeight="1" x14ac:dyDescent="0.25">
      <c r="A559" s="179" t="s">
        <v>1106</v>
      </c>
      <c r="B559" s="51">
        <v>441</v>
      </c>
      <c r="C559" s="50" t="s">
        <v>1086</v>
      </c>
      <c r="D559" s="61">
        <v>481.19</v>
      </c>
      <c r="E559" s="61">
        <v>438.52</v>
      </c>
      <c r="F559" s="61">
        <v>438.52</v>
      </c>
      <c r="G559" s="18">
        <f t="shared" si="196"/>
        <v>0</v>
      </c>
      <c r="H559" s="18">
        <f t="shared" si="189"/>
        <v>42.670000000000016</v>
      </c>
      <c r="I559" s="18">
        <f t="shared" si="190"/>
        <v>91.132400922712435</v>
      </c>
    </row>
    <row r="560" spans="1:9" ht="41.25" customHeight="1" x14ac:dyDescent="0.25">
      <c r="A560" s="179" t="s">
        <v>1107</v>
      </c>
      <c r="B560" s="51">
        <v>441</v>
      </c>
      <c r="C560" s="50" t="s">
        <v>1087</v>
      </c>
      <c r="D560" s="61">
        <v>196.63</v>
      </c>
      <c r="E560" s="61">
        <v>0</v>
      </c>
      <c r="F560" s="61">
        <v>0</v>
      </c>
      <c r="G560" s="18">
        <f t="shared" si="196"/>
        <v>0</v>
      </c>
      <c r="H560" s="18">
        <f t="shared" si="189"/>
        <v>196.63</v>
      </c>
      <c r="I560" s="18">
        <f t="shared" si="190"/>
        <v>0</v>
      </c>
    </row>
    <row r="561" spans="1:9" ht="41.25" customHeight="1" x14ac:dyDescent="0.25">
      <c r="A561" s="179" t="s">
        <v>1108</v>
      </c>
      <c r="B561" s="51">
        <v>441</v>
      </c>
      <c r="C561" s="50" t="s">
        <v>1088</v>
      </c>
      <c r="D561" s="61">
        <v>38.76</v>
      </c>
      <c r="E561" s="61">
        <v>0</v>
      </c>
      <c r="F561" s="61">
        <v>0</v>
      </c>
      <c r="G561" s="18">
        <f t="shared" si="196"/>
        <v>0</v>
      </c>
      <c r="H561" s="18">
        <f t="shared" si="189"/>
        <v>38.76</v>
      </c>
      <c r="I561" s="18">
        <f t="shared" si="190"/>
        <v>0</v>
      </c>
    </row>
    <row r="562" spans="1:9" ht="41.25" customHeight="1" x14ac:dyDescent="0.25">
      <c r="A562" s="179" t="s">
        <v>1109</v>
      </c>
      <c r="B562" s="51">
        <v>441</v>
      </c>
      <c r="C562" s="50" t="s">
        <v>1089</v>
      </c>
      <c r="D562" s="61">
        <v>72.44</v>
      </c>
      <c r="E562" s="61">
        <v>0</v>
      </c>
      <c r="F562" s="61">
        <v>0</v>
      </c>
      <c r="G562" s="18">
        <f t="shared" si="196"/>
        <v>0</v>
      </c>
      <c r="H562" s="18">
        <f t="shared" si="189"/>
        <v>72.44</v>
      </c>
      <c r="I562" s="18">
        <f t="shared" si="190"/>
        <v>0</v>
      </c>
    </row>
    <row r="563" spans="1:9" ht="41.25" customHeight="1" x14ac:dyDescent="0.25">
      <c r="A563" s="179" t="s">
        <v>1110</v>
      </c>
      <c r="B563" s="51">
        <v>441</v>
      </c>
      <c r="C563" s="50" t="s">
        <v>1090</v>
      </c>
      <c r="D563" s="61">
        <v>582.55999999999995</v>
      </c>
      <c r="E563" s="61">
        <v>582.55999999999995</v>
      </c>
      <c r="F563" s="61">
        <v>582.55999999999995</v>
      </c>
      <c r="G563" s="18">
        <f t="shared" si="196"/>
        <v>0</v>
      </c>
      <c r="H563" s="18">
        <f t="shared" si="189"/>
        <v>0</v>
      </c>
      <c r="I563" s="18">
        <f t="shared" si="190"/>
        <v>100</v>
      </c>
    </row>
    <row r="564" spans="1:9" s="201" customFormat="1" ht="41.25" customHeight="1" x14ac:dyDescent="0.25">
      <c r="A564" s="179" t="s">
        <v>912</v>
      </c>
      <c r="B564" s="21" t="s">
        <v>17</v>
      </c>
      <c r="C564" s="50" t="s">
        <v>925</v>
      </c>
      <c r="D564" s="61">
        <v>218.84</v>
      </c>
      <c r="E564" s="61">
        <v>218.84</v>
      </c>
      <c r="F564" s="61">
        <v>218.84</v>
      </c>
      <c r="G564" s="18">
        <f t="shared" si="196"/>
        <v>0</v>
      </c>
      <c r="H564" s="18">
        <f t="shared" si="189"/>
        <v>0</v>
      </c>
      <c r="I564" s="18">
        <f t="shared" si="190"/>
        <v>100</v>
      </c>
    </row>
    <row r="565" spans="1:9" s="201" customFormat="1" ht="41.25" customHeight="1" x14ac:dyDescent="0.25">
      <c r="A565" s="179" t="s">
        <v>913</v>
      </c>
      <c r="B565" s="21" t="s">
        <v>17</v>
      </c>
      <c r="C565" s="50" t="s">
        <v>926</v>
      </c>
      <c r="D565" s="61">
        <v>245.11</v>
      </c>
      <c r="E565" s="61">
        <v>245.11</v>
      </c>
      <c r="F565" s="61">
        <v>245.11</v>
      </c>
      <c r="G565" s="18">
        <f t="shared" si="196"/>
        <v>0</v>
      </c>
      <c r="H565" s="18">
        <f t="shared" si="189"/>
        <v>0</v>
      </c>
      <c r="I565" s="18">
        <f t="shared" si="190"/>
        <v>100</v>
      </c>
    </row>
    <row r="566" spans="1:9" s="201" customFormat="1" ht="41.25" customHeight="1" x14ac:dyDescent="0.25">
      <c r="A566" s="179" t="s">
        <v>1111</v>
      </c>
      <c r="B566" s="51">
        <v>441</v>
      </c>
      <c r="C566" s="50" t="s">
        <v>1091</v>
      </c>
      <c r="D566" s="61">
        <v>228.14</v>
      </c>
      <c r="E566" s="61">
        <v>216.36</v>
      </c>
      <c r="F566" s="61">
        <v>216.36</v>
      </c>
      <c r="G566" s="18">
        <f t="shared" si="196"/>
        <v>0</v>
      </c>
      <c r="H566" s="18">
        <f t="shared" si="189"/>
        <v>11.779999999999973</v>
      </c>
      <c r="I566" s="18">
        <f t="shared" si="190"/>
        <v>94.83650390111336</v>
      </c>
    </row>
    <row r="567" spans="1:9" s="201" customFormat="1" ht="41.25" customHeight="1" x14ac:dyDescent="0.25">
      <c r="A567" s="179" t="s">
        <v>1112</v>
      </c>
      <c r="B567" s="51">
        <v>441</v>
      </c>
      <c r="C567" s="50" t="s">
        <v>1092</v>
      </c>
      <c r="D567" s="61">
        <v>129.78</v>
      </c>
      <c r="E567" s="61">
        <v>127.81</v>
      </c>
      <c r="F567" s="61">
        <v>127.81</v>
      </c>
      <c r="G567" s="18">
        <f t="shared" si="196"/>
        <v>0</v>
      </c>
      <c r="H567" s="18">
        <f t="shared" si="189"/>
        <v>1.9699999999999989</v>
      </c>
      <c r="I567" s="18">
        <f t="shared" si="190"/>
        <v>98.482046540298967</v>
      </c>
    </row>
    <row r="568" spans="1:9" s="201" customFormat="1" ht="41.25" customHeight="1" x14ac:dyDescent="0.25">
      <c r="A568" s="179" t="s">
        <v>1113</v>
      </c>
      <c r="B568" s="51">
        <v>441</v>
      </c>
      <c r="C568" s="50" t="s">
        <v>1093</v>
      </c>
      <c r="D568" s="61">
        <v>599.80999999999995</v>
      </c>
      <c r="E568" s="61">
        <v>597.03</v>
      </c>
      <c r="F568" s="61">
        <v>597.03</v>
      </c>
      <c r="G568" s="18">
        <f t="shared" si="196"/>
        <v>0</v>
      </c>
      <c r="H568" s="18">
        <f t="shared" si="189"/>
        <v>2.7799999999999727</v>
      </c>
      <c r="I568" s="18">
        <f t="shared" si="190"/>
        <v>99.536519897967693</v>
      </c>
    </row>
    <row r="569" spans="1:9" s="201" customFormat="1" ht="41.25" customHeight="1" x14ac:dyDescent="0.25">
      <c r="A569" s="179" t="s">
        <v>1114</v>
      </c>
      <c r="B569" s="51">
        <v>441</v>
      </c>
      <c r="C569" s="50" t="s">
        <v>1094</v>
      </c>
      <c r="D569" s="61">
        <v>595.92999999999995</v>
      </c>
      <c r="E569" s="61">
        <v>570.45000000000005</v>
      </c>
      <c r="F569" s="61">
        <v>570.45000000000005</v>
      </c>
      <c r="G569" s="18">
        <f t="shared" si="196"/>
        <v>0</v>
      </c>
      <c r="H569" s="18">
        <f t="shared" si="189"/>
        <v>25.479999999999905</v>
      </c>
      <c r="I569" s="18">
        <f t="shared" si="190"/>
        <v>95.724330038762957</v>
      </c>
    </row>
    <row r="570" spans="1:9" ht="41.25" customHeight="1" x14ac:dyDescent="0.25">
      <c r="A570" s="179" t="s">
        <v>554</v>
      </c>
      <c r="B570" s="21" t="s">
        <v>17</v>
      </c>
      <c r="C570" s="50" t="s">
        <v>555</v>
      </c>
      <c r="D570" s="61">
        <v>1169.98</v>
      </c>
      <c r="E570" s="61">
        <v>1169.98</v>
      </c>
      <c r="F570" s="61">
        <v>1169.98</v>
      </c>
      <c r="G570" s="18">
        <f t="shared" si="196"/>
        <v>0</v>
      </c>
      <c r="H570" s="18">
        <f t="shared" si="189"/>
        <v>0</v>
      </c>
      <c r="I570" s="18">
        <f t="shared" si="190"/>
        <v>100</v>
      </c>
    </row>
    <row r="571" spans="1:9" ht="47.25" customHeight="1" x14ac:dyDescent="0.25">
      <c r="A571" s="179" t="s">
        <v>914</v>
      </c>
      <c r="B571" s="21" t="s">
        <v>17</v>
      </c>
      <c r="C571" s="50" t="s">
        <v>927</v>
      </c>
      <c r="D571" s="61">
        <v>724.38</v>
      </c>
      <c r="E571" s="61">
        <v>724.38</v>
      </c>
      <c r="F571" s="61">
        <v>724.38</v>
      </c>
      <c r="G571" s="18">
        <f t="shared" si="196"/>
        <v>0</v>
      </c>
      <c r="H571" s="18">
        <f t="shared" si="189"/>
        <v>0</v>
      </c>
      <c r="I571" s="18">
        <f t="shared" si="190"/>
        <v>100</v>
      </c>
    </row>
    <row r="572" spans="1:9" ht="42.75" customHeight="1" x14ac:dyDescent="0.25">
      <c r="A572" s="179" t="s">
        <v>915</v>
      </c>
      <c r="B572" s="21" t="s">
        <v>17</v>
      </c>
      <c r="C572" s="50" t="s">
        <v>928</v>
      </c>
      <c r="D572" s="61">
        <v>208.47</v>
      </c>
      <c r="E572" s="61">
        <v>208.47</v>
      </c>
      <c r="F572" s="61">
        <v>208.47</v>
      </c>
      <c r="G572" s="18">
        <f t="shared" si="196"/>
        <v>0</v>
      </c>
      <c r="H572" s="18">
        <f t="shared" si="189"/>
        <v>0</v>
      </c>
      <c r="I572" s="18">
        <f t="shared" si="190"/>
        <v>100</v>
      </c>
    </row>
    <row r="573" spans="1:9" ht="41.25" customHeight="1" x14ac:dyDescent="0.25">
      <c r="A573" s="179" t="s">
        <v>916</v>
      </c>
      <c r="B573" s="21" t="s">
        <v>17</v>
      </c>
      <c r="C573" s="50" t="s">
        <v>929</v>
      </c>
      <c r="D573" s="61">
        <v>2041.18</v>
      </c>
      <c r="E573" s="61">
        <v>2041.18</v>
      </c>
      <c r="F573" s="61">
        <v>2041.18</v>
      </c>
      <c r="G573" s="18">
        <f t="shared" si="196"/>
        <v>0</v>
      </c>
      <c r="H573" s="18">
        <f t="shared" si="189"/>
        <v>0</v>
      </c>
      <c r="I573" s="18">
        <f t="shared" si="190"/>
        <v>100</v>
      </c>
    </row>
    <row r="574" spans="1:9" ht="44.25" customHeight="1" x14ac:dyDescent="0.25">
      <c r="A574" s="179" t="s">
        <v>917</v>
      </c>
      <c r="B574" s="21" t="s">
        <v>17</v>
      </c>
      <c r="C574" s="50" t="s">
        <v>930</v>
      </c>
      <c r="D574" s="61">
        <v>1119.81</v>
      </c>
      <c r="E574" s="61">
        <v>1119.81</v>
      </c>
      <c r="F574" s="61">
        <v>1119.81</v>
      </c>
      <c r="G574" s="18">
        <f t="shared" si="196"/>
        <v>0</v>
      </c>
      <c r="H574" s="18">
        <f t="shared" si="189"/>
        <v>0</v>
      </c>
      <c r="I574" s="18">
        <f t="shared" si="190"/>
        <v>100</v>
      </c>
    </row>
    <row r="575" spans="1:9" ht="40.5" customHeight="1" x14ac:dyDescent="0.25">
      <c r="A575" s="179" t="s">
        <v>918</v>
      </c>
      <c r="B575" s="21" t="s">
        <v>17</v>
      </c>
      <c r="C575" s="50" t="s">
        <v>931</v>
      </c>
      <c r="D575" s="61">
        <v>629.63</v>
      </c>
      <c r="E575" s="61">
        <v>0</v>
      </c>
      <c r="F575" s="61">
        <v>0</v>
      </c>
      <c r="G575" s="18">
        <f t="shared" si="196"/>
        <v>0</v>
      </c>
      <c r="H575" s="18">
        <f t="shared" si="189"/>
        <v>629.63</v>
      </c>
      <c r="I575" s="18">
        <f t="shared" si="190"/>
        <v>0</v>
      </c>
    </row>
    <row r="576" spans="1:9" ht="33.75" customHeight="1" x14ac:dyDescent="0.25">
      <c r="A576" s="179" t="s">
        <v>1115</v>
      </c>
      <c r="B576" s="51">
        <v>441</v>
      </c>
      <c r="C576" s="50" t="s">
        <v>1095</v>
      </c>
      <c r="D576" s="61">
        <v>493.08</v>
      </c>
      <c r="E576" s="61">
        <v>473.43</v>
      </c>
      <c r="F576" s="61">
        <v>473.43</v>
      </c>
      <c r="G576" s="18">
        <f t="shared" si="196"/>
        <v>0</v>
      </c>
      <c r="H576" s="18">
        <f t="shared" si="189"/>
        <v>19.649999999999977</v>
      </c>
      <c r="I576" s="18">
        <f t="shared" si="190"/>
        <v>96.014845461182773</v>
      </c>
    </row>
    <row r="577" spans="1:9" ht="36" customHeight="1" x14ac:dyDescent="0.25">
      <c r="A577" s="179" t="s">
        <v>1116</v>
      </c>
      <c r="B577" s="51">
        <v>441</v>
      </c>
      <c r="C577" s="50" t="s">
        <v>1096</v>
      </c>
      <c r="D577" s="61">
        <v>32</v>
      </c>
      <c r="E577" s="61">
        <v>32</v>
      </c>
      <c r="F577" s="61">
        <v>32</v>
      </c>
      <c r="G577" s="18">
        <f t="shared" si="196"/>
        <v>0</v>
      </c>
      <c r="H577" s="18">
        <f t="shared" si="189"/>
        <v>0</v>
      </c>
      <c r="I577" s="18">
        <f t="shared" si="190"/>
        <v>100</v>
      </c>
    </row>
    <row r="578" spans="1:9" ht="30.75" customHeight="1" x14ac:dyDescent="0.25">
      <c r="A578" s="179" t="s">
        <v>1117</v>
      </c>
      <c r="B578" s="51">
        <v>441</v>
      </c>
      <c r="C578" s="50" t="s">
        <v>1097</v>
      </c>
      <c r="D578" s="61">
        <v>206.21</v>
      </c>
      <c r="E578" s="61">
        <v>162.79</v>
      </c>
      <c r="F578" s="61">
        <v>162.79</v>
      </c>
      <c r="G578" s="18">
        <f t="shared" si="196"/>
        <v>0</v>
      </c>
      <c r="H578" s="18">
        <f t="shared" si="189"/>
        <v>43.420000000000016</v>
      </c>
      <c r="I578" s="18">
        <f t="shared" si="190"/>
        <v>78.943795160273496</v>
      </c>
    </row>
    <row r="579" spans="1:9" ht="51" customHeight="1" x14ac:dyDescent="0.25">
      <c r="A579" s="179" t="s">
        <v>1118</v>
      </c>
      <c r="B579" s="51">
        <v>441</v>
      </c>
      <c r="C579" s="58" t="s">
        <v>1098</v>
      </c>
      <c r="D579" s="156">
        <v>32</v>
      </c>
      <c r="E579" s="156">
        <v>32</v>
      </c>
      <c r="F579" s="156">
        <v>32</v>
      </c>
      <c r="G579" s="18">
        <f t="shared" si="196"/>
        <v>0</v>
      </c>
      <c r="H579" s="18">
        <f t="shared" si="189"/>
        <v>0</v>
      </c>
      <c r="I579" s="18">
        <f t="shared" si="190"/>
        <v>100</v>
      </c>
    </row>
    <row r="580" spans="1:9" s="77" customFormat="1" ht="57" customHeight="1" x14ac:dyDescent="0.25">
      <c r="A580" s="178" t="s">
        <v>32</v>
      </c>
      <c r="B580" s="147"/>
      <c r="C580" s="13" t="s">
        <v>213</v>
      </c>
      <c r="D580" s="15">
        <f>SUM(D581:D584)</f>
        <v>2298</v>
      </c>
      <c r="E580" s="15">
        <f>SUM(E581:E584)</f>
        <v>1878.7</v>
      </c>
      <c r="F580" s="15">
        <f>SUM(F581:F584)</f>
        <v>1878.7</v>
      </c>
      <c r="G580" s="15">
        <f t="shared" si="196"/>
        <v>0</v>
      </c>
      <c r="H580" s="15">
        <f t="shared" si="189"/>
        <v>419.29999999999995</v>
      </c>
      <c r="I580" s="15">
        <f t="shared" si="190"/>
        <v>81.753698868581381</v>
      </c>
    </row>
    <row r="581" spans="1:9" s="78" customFormat="1" ht="33" customHeight="1" x14ac:dyDescent="0.25">
      <c r="A581" s="179" t="s">
        <v>411</v>
      </c>
      <c r="B581" s="94">
        <v>441</v>
      </c>
      <c r="C581" s="50" t="s">
        <v>214</v>
      </c>
      <c r="D581" s="61">
        <v>1198</v>
      </c>
      <c r="E581" s="61">
        <v>778.7</v>
      </c>
      <c r="F581" s="61">
        <v>778.7</v>
      </c>
      <c r="G581" s="18">
        <f t="shared" si="196"/>
        <v>0</v>
      </c>
      <c r="H581" s="18">
        <f t="shared" si="189"/>
        <v>419.29999999999995</v>
      </c>
      <c r="I581" s="18">
        <f t="shared" si="190"/>
        <v>65</v>
      </c>
    </row>
    <row r="582" spans="1:9" s="78" customFormat="1" ht="36" customHeight="1" x14ac:dyDescent="0.25">
      <c r="A582" s="179" t="s">
        <v>709</v>
      </c>
      <c r="B582" s="94">
        <v>441</v>
      </c>
      <c r="C582" s="50" t="s">
        <v>357</v>
      </c>
      <c r="D582" s="61">
        <v>600</v>
      </c>
      <c r="E582" s="61">
        <v>600</v>
      </c>
      <c r="F582" s="61">
        <v>600</v>
      </c>
      <c r="G582" s="18">
        <f t="shared" si="196"/>
        <v>0</v>
      </c>
      <c r="H582" s="18">
        <f t="shared" si="189"/>
        <v>0</v>
      </c>
      <c r="I582" s="18">
        <f t="shared" si="190"/>
        <v>100</v>
      </c>
    </row>
    <row r="583" spans="1:9" s="78" customFormat="1" ht="39" customHeight="1" x14ac:dyDescent="0.25">
      <c r="A583" s="179" t="s">
        <v>710</v>
      </c>
      <c r="B583" s="94">
        <v>441</v>
      </c>
      <c r="C583" s="50" t="s">
        <v>711</v>
      </c>
      <c r="D583" s="61">
        <v>500</v>
      </c>
      <c r="E583" s="61">
        <v>500</v>
      </c>
      <c r="F583" s="61">
        <v>500</v>
      </c>
      <c r="G583" s="18">
        <f t="shared" si="196"/>
        <v>0</v>
      </c>
      <c r="H583" s="18">
        <f t="shared" si="189"/>
        <v>0</v>
      </c>
      <c r="I583" s="18">
        <f t="shared" si="190"/>
        <v>100</v>
      </c>
    </row>
    <row r="584" spans="1:9" s="199" customFormat="1" ht="44.25" hidden="1" customHeight="1" x14ac:dyDescent="0.25">
      <c r="A584" s="195"/>
      <c r="B584" s="209"/>
      <c r="C584" s="196"/>
      <c r="D584" s="197"/>
      <c r="E584" s="197"/>
      <c r="F584" s="197"/>
      <c r="G584" s="210"/>
      <c r="H584" s="210"/>
      <c r="I584" s="210"/>
    </row>
    <row r="585" spans="1:9" s="77" customFormat="1" ht="45.75" customHeight="1" x14ac:dyDescent="0.25">
      <c r="A585" s="178" t="s">
        <v>33</v>
      </c>
      <c r="B585" s="13"/>
      <c r="C585" s="60" t="s">
        <v>325</v>
      </c>
      <c r="D585" s="15">
        <f>SUM(D586:D598)</f>
        <v>40554.74</v>
      </c>
      <c r="E585" s="15">
        <f>SUM(E586:E598)</f>
        <v>39975.26</v>
      </c>
      <c r="F585" s="15">
        <f>SUM(F586:F598)</f>
        <v>39975.26</v>
      </c>
      <c r="G585" s="15">
        <f>SUM(G587:G598)</f>
        <v>0</v>
      </c>
      <c r="H585" s="15">
        <f t="shared" si="189"/>
        <v>579.47999999999593</v>
      </c>
      <c r="I585" s="15">
        <f t="shared" si="190"/>
        <v>98.571116471218915</v>
      </c>
    </row>
    <row r="586" spans="1:9" s="78" customFormat="1" ht="58.5" customHeight="1" x14ac:dyDescent="0.25">
      <c r="A586" s="216" t="s">
        <v>46</v>
      </c>
      <c r="B586" s="62">
        <v>441</v>
      </c>
      <c r="C586" s="58" t="s">
        <v>1119</v>
      </c>
      <c r="D586" s="18">
        <v>50</v>
      </c>
      <c r="E586" s="18">
        <v>50</v>
      </c>
      <c r="F586" s="18">
        <v>50</v>
      </c>
      <c r="G586" s="17">
        <f t="shared" ref="G586" si="197">E586-F586</f>
        <v>0</v>
      </c>
      <c r="H586" s="17">
        <f t="shared" ref="H586" si="198">D586-F586</f>
        <v>0</v>
      </c>
      <c r="I586" s="17">
        <f t="shared" ref="I586" si="199">F586/D586*100</f>
        <v>100</v>
      </c>
    </row>
    <row r="587" spans="1:9" ht="27" customHeight="1" x14ac:dyDescent="0.25">
      <c r="A587" s="179" t="s">
        <v>70</v>
      </c>
      <c r="B587" s="21" t="s">
        <v>17</v>
      </c>
      <c r="C587" s="50" t="s">
        <v>215</v>
      </c>
      <c r="D587" s="61">
        <v>26995.58</v>
      </c>
      <c r="E587" s="61">
        <v>26933.46</v>
      </c>
      <c r="F587" s="61">
        <v>26933.46</v>
      </c>
      <c r="G587" s="17">
        <f t="shared" si="196"/>
        <v>0</v>
      </c>
      <c r="H587" s="17">
        <f t="shared" si="189"/>
        <v>62.120000000002619</v>
      </c>
      <c r="I587" s="17">
        <f t="shared" si="190"/>
        <v>99.769888255781126</v>
      </c>
    </row>
    <row r="588" spans="1:9" ht="37.5" customHeight="1" x14ac:dyDescent="0.25">
      <c r="A588" s="179" t="s">
        <v>72</v>
      </c>
      <c r="B588" s="21" t="s">
        <v>17</v>
      </c>
      <c r="C588" s="50" t="s">
        <v>216</v>
      </c>
      <c r="D588" s="61">
        <v>846.77</v>
      </c>
      <c r="E588" s="61">
        <v>846.77</v>
      </c>
      <c r="F588" s="61">
        <v>846.77</v>
      </c>
      <c r="G588" s="17">
        <f t="shared" ref="G588:G598" si="200">E588-F588</f>
        <v>0</v>
      </c>
      <c r="H588" s="17">
        <f t="shared" ref="H588:H598" si="201">D588-F588</f>
        <v>0</v>
      </c>
      <c r="I588" s="17">
        <f t="shared" ref="I588:I598" si="202">F588/D588*100</f>
        <v>100</v>
      </c>
    </row>
    <row r="589" spans="1:9" ht="55.5" customHeight="1" x14ac:dyDescent="0.25">
      <c r="A589" s="179" t="s">
        <v>760</v>
      </c>
      <c r="B589" s="21" t="s">
        <v>17</v>
      </c>
      <c r="C589" s="50" t="s">
        <v>556</v>
      </c>
      <c r="D589" s="61">
        <v>44.99</v>
      </c>
      <c r="E589" s="61">
        <v>29.88</v>
      </c>
      <c r="F589" s="61">
        <v>29.88</v>
      </c>
      <c r="G589" s="17">
        <f t="shared" si="200"/>
        <v>0</v>
      </c>
      <c r="H589" s="17">
        <f t="shared" si="201"/>
        <v>15.110000000000003</v>
      </c>
      <c r="I589" s="17">
        <f t="shared" si="202"/>
        <v>66.414758835296723</v>
      </c>
    </row>
    <row r="590" spans="1:9" ht="30" customHeight="1" x14ac:dyDescent="0.25">
      <c r="A590" s="179" t="s">
        <v>45</v>
      </c>
      <c r="B590" s="21" t="s">
        <v>17</v>
      </c>
      <c r="C590" s="50" t="s">
        <v>217</v>
      </c>
      <c r="D590" s="61">
        <v>23.75</v>
      </c>
      <c r="E590" s="61">
        <v>23.75</v>
      </c>
      <c r="F590" s="61">
        <v>23.75</v>
      </c>
      <c r="G590" s="17">
        <f t="shared" si="200"/>
        <v>0</v>
      </c>
      <c r="H590" s="17">
        <f t="shared" si="201"/>
        <v>0</v>
      </c>
      <c r="I590" s="17">
        <f t="shared" si="202"/>
        <v>100</v>
      </c>
    </row>
    <row r="591" spans="1:9" ht="36.75" customHeight="1" x14ac:dyDescent="0.25">
      <c r="A591" s="179" t="s">
        <v>494</v>
      </c>
      <c r="B591" s="21" t="s">
        <v>17</v>
      </c>
      <c r="C591" s="50" t="s">
        <v>557</v>
      </c>
      <c r="D591" s="61">
        <v>167.9</v>
      </c>
      <c r="E591" s="61">
        <v>167.9</v>
      </c>
      <c r="F591" s="61">
        <v>167.9</v>
      </c>
      <c r="G591" s="17">
        <f t="shared" si="200"/>
        <v>0</v>
      </c>
      <c r="H591" s="17">
        <f t="shared" si="201"/>
        <v>0</v>
      </c>
      <c r="I591" s="17">
        <f t="shared" si="202"/>
        <v>100</v>
      </c>
    </row>
    <row r="592" spans="1:9" ht="24.75" customHeight="1" x14ac:dyDescent="0.25">
      <c r="A592" s="179" t="s">
        <v>74</v>
      </c>
      <c r="B592" s="21" t="s">
        <v>17</v>
      </c>
      <c r="C592" s="50" t="s">
        <v>218</v>
      </c>
      <c r="D592" s="61">
        <v>294.94</v>
      </c>
      <c r="E592" s="61">
        <v>289.57</v>
      </c>
      <c r="F592" s="61">
        <v>289.57</v>
      </c>
      <c r="G592" s="17">
        <f t="shared" si="200"/>
        <v>0</v>
      </c>
      <c r="H592" s="17">
        <f t="shared" si="201"/>
        <v>5.3700000000000045</v>
      </c>
      <c r="I592" s="17">
        <f t="shared" si="202"/>
        <v>98.179290703193871</v>
      </c>
    </row>
    <row r="593" spans="1:9" ht="24" customHeight="1" x14ac:dyDescent="0.25">
      <c r="A593" s="179" t="s">
        <v>78</v>
      </c>
      <c r="B593" s="21" t="s">
        <v>17</v>
      </c>
      <c r="C593" s="50" t="s">
        <v>219</v>
      </c>
      <c r="D593" s="61">
        <v>407.79</v>
      </c>
      <c r="E593" s="61">
        <v>404.07</v>
      </c>
      <c r="F593" s="61">
        <v>404.07</v>
      </c>
      <c r="G593" s="17">
        <f t="shared" si="200"/>
        <v>0</v>
      </c>
      <c r="H593" s="17">
        <f t="shared" si="201"/>
        <v>3.7200000000000273</v>
      </c>
      <c r="I593" s="17">
        <f t="shared" si="202"/>
        <v>99.087765761789143</v>
      </c>
    </row>
    <row r="594" spans="1:9" ht="29.25" customHeight="1" x14ac:dyDescent="0.25">
      <c r="A594" s="179" t="s">
        <v>51</v>
      </c>
      <c r="B594" s="21" t="s">
        <v>17</v>
      </c>
      <c r="C594" s="50" t="s">
        <v>220</v>
      </c>
      <c r="D594" s="61">
        <v>52.62</v>
      </c>
      <c r="E594" s="61">
        <v>52.62</v>
      </c>
      <c r="F594" s="61">
        <v>52.62</v>
      </c>
      <c r="G594" s="17">
        <f t="shared" si="200"/>
        <v>0</v>
      </c>
      <c r="H594" s="17">
        <f t="shared" si="201"/>
        <v>0</v>
      </c>
      <c r="I594" s="17">
        <f t="shared" si="202"/>
        <v>100</v>
      </c>
    </row>
    <row r="595" spans="1:9" ht="27" customHeight="1" x14ac:dyDescent="0.25">
      <c r="A595" s="179" t="s">
        <v>374</v>
      </c>
      <c r="B595" s="21" t="s">
        <v>17</v>
      </c>
      <c r="C595" s="50" t="s">
        <v>412</v>
      </c>
      <c r="D595" s="61">
        <v>59.11</v>
      </c>
      <c r="E595" s="61">
        <v>59.11</v>
      </c>
      <c r="F595" s="61">
        <v>59.11</v>
      </c>
      <c r="G595" s="17">
        <f t="shared" si="200"/>
        <v>0</v>
      </c>
      <c r="H595" s="17">
        <f t="shared" si="201"/>
        <v>0</v>
      </c>
      <c r="I595" s="17">
        <f t="shared" si="202"/>
        <v>100</v>
      </c>
    </row>
    <row r="596" spans="1:9" ht="24" customHeight="1" x14ac:dyDescent="0.25">
      <c r="A596" s="179" t="s">
        <v>80</v>
      </c>
      <c r="B596" s="21" t="s">
        <v>17</v>
      </c>
      <c r="C596" s="50" t="s">
        <v>221</v>
      </c>
      <c r="D596" s="61">
        <v>6636.16</v>
      </c>
      <c r="E596" s="61">
        <v>6580.17</v>
      </c>
      <c r="F596" s="61">
        <v>6580.17</v>
      </c>
      <c r="G596" s="17">
        <f t="shared" si="200"/>
        <v>0</v>
      </c>
      <c r="H596" s="17">
        <f t="shared" si="201"/>
        <v>55.989999999999782</v>
      </c>
      <c r="I596" s="17">
        <f t="shared" si="202"/>
        <v>99.156289179284414</v>
      </c>
    </row>
    <row r="597" spans="1:9" ht="24" customHeight="1" x14ac:dyDescent="0.25">
      <c r="A597" s="179" t="s">
        <v>82</v>
      </c>
      <c r="B597" s="21" t="s">
        <v>17</v>
      </c>
      <c r="C597" s="50" t="s">
        <v>558</v>
      </c>
      <c r="D597" s="61">
        <v>3765.88</v>
      </c>
      <c r="E597" s="61">
        <v>3328.71</v>
      </c>
      <c r="F597" s="61">
        <v>3328.71</v>
      </c>
      <c r="G597" s="17">
        <f t="shared" si="200"/>
        <v>0</v>
      </c>
      <c r="H597" s="17">
        <f t="shared" si="201"/>
        <v>437.17000000000007</v>
      </c>
      <c r="I597" s="17">
        <f t="shared" si="202"/>
        <v>88.391292340701241</v>
      </c>
    </row>
    <row r="598" spans="1:9" ht="24.75" customHeight="1" x14ac:dyDescent="0.25">
      <c r="A598" s="179" t="s">
        <v>84</v>
      </c>
      <c r="B598" s="21" t="s">
        <v>17</v>
      </c>
      <c r="C598" s="50" t="s">
        <v>559</v>
      </c>
      <c r="D598" s="61">
        <v>1209.25</v>
      </c>
      <c r="E598" s="61">
        <v>1209.25</v>
      </c>
      <c r="F598" s="61">
        <v>1209.25</v>
      </c>
      <c r="G598" s="17">
        <f t="shared" si="200"/>
        <v>0</v>
      </c>
      <c r="H598" s="17">
        <f t="shared" si="201"/>
        <v>0</v>
      </c>
      <c r="I598" s="17">
        <f t="shared" si="202"/>
        <v>100</v>
      </c>
    </row>
    <row r="599" spans="1:9" s="76" customFormat="1" ht="50.25" customHeight="1" x14ac:dyDescent="0.25">
      <c r="A599" s="231" t="s">
        <v>61</v>
      </c>
      <c r="B599" s="228"/>
      <c r="C599" s="228"/>
      <c r="D599" s="228"/>
      <c r="E599" s="228"/>
      <c r="F599" s="228"/>
      <c r="G599" s="228"/>
      <c r="H599" s="228"/>
      <c r="I599" s="228"/>
    </row>
    <row r="600" spans="1:9" s="75" customFormat="1" ht="23.25" customHeight="1" x14ac:dyDescent="0.3">
      <c r="A600" s="176" t="s">
        <v>1</v>
      </c>
      <c r="B600" s="22"/>
      <c r="C600" s="111">
        <v>1800000000</v>
      </c>
      <c r="D600" s="112">
        <f>SUM(D604,D615,D617)</f>
        <v>397548.75408999994</v>
      </c>
      <c r="E600" s="112">
        <f>SUM(E604,E615,E617)</f>
        <v>396492.99</v>
      </c>
      <c r="F600" s="112">
        <f>SUM(F604,F615,F617)</f>
        <v>396492.99</v>
      </c>
      <c r="G600" s="107">
        <f>E600-F600</f>
        <v>0</v>
      </c>
      <c r="H600" s="107">
        <f t="shared" ref="H600" si="203">D600-F600</f>
        <v>1055.7640899999533</v>
      </c>
      <c r="I600" s="107">
        <f t="shared" ref="I600" si="204">F600/D600*100</f>
        <v>99.73443154351807</v>
      </c>
    </row>
    <row r="601" spans="1:9" ht="30.75" customHeight="1" x14ac:dyDescent="0.25">
      <c r="A601" s="177" t="s">
        <v>5</v>
      </c>
      <c r="B601" s="23"/>
      <c r="C601" s="37"/>
      <c r="D601" s="38"/>
      <c r="E601" s="38"/>
      <c r="F601" s="101"/>
      <c r="G601" s="38"/>
      <c r="H601" s="38"/>
      <c r="I601" s="38"/>
    </row>
    <row r="602" spans="1:9" ht="45" hidden="1" customHeight="1" x14ac:dyDescent="0.25">
      <c r="A602" s="185" t="s">
        <v>358</v>
      </c>
      <c r="B602" s="121"/>
      <c r="C602" s="63" t="s">
        <v>359</v>
      </c>
      <c r="D602" s="119">
        <f>D603</f>
        <v>0</v>
      </c>
      <c r="E602" s="119">
        <f>E603</f>
        <v>0</v>
      </c>
      <c r="F602" s="119">
        <f>F603</f>
        <v>0</v>
      </c>
      <c r="G602" s="29">
        <f t="shared" ref="G602:G616" si="205">E602-F602</f>
        <v>0</v>
      </c>
      <c r="H602" s="29">
        <f t="shared" ref="H602:H616" si="206">D602-F602</f>
        <v>0</v>
      </c>
      <c r="I602" s="29" t="e">
        <f t="shared" ref="I602:I616" si="207">F602/D602*100</f>
        <v>#DIV/0!</v>
      </c>
    </row>
    <row r="603" spans="1:9" ht="42.75" hidden="1" customHeight="1" x14ac:dyDescent="0.25">
      <c r="A603" s="179" t="s">
        <v>360</v>
      </c>
      <c r="B603" s="148">
        <v>440</v>
      </c>
      <c r="C603" s="50" t="s">
        <v>361</v>
      </c>
      <c r="D603" s="61"/>
      <c r="E603" s="61"/>
      <c r="F603" s="61"/>
      <c r="G603" s="103"/>
      <c r="H603" s="103"/>
      <c r="I603" s="103"/>
    </row>
    <row r="604" spans="1:9" ht="42.75" customHeight="1" x14ac:dyDescent="0.25">
      <c r="A604" s="185" t="s">
        <v>932</v>
      </c>
      <c r="B604" s="13"/>
      <c r="C604" s="63" t="s">
        <v>228</v>
      </c>
      <c r="D604" s="15">
        <f>SUM(D605:D614)</f>
        <v>39080.444089999997</v>
      </c>
      <c r="E604" s="15">
        <f>SUM(E605:E614)</f>
        <v>38024.68</v>
      </c>
      <c r="F604" s="15">
        <f>SUM(F605:F614)</f>
        <v>38024.68</v>
      </c>
      <c r="G604" s="15">
        <f t="shared" ref="G604:G614" si="208">E604-F604</f>
        <v>0</v>
      </c>
      <c r="H604" s="15">
        <f t="shared" ref="H604:H614" si="209">D604-F604</f>
        <v>1055.7640899999969</v>
      </c>
      <c r="I604" s="15">
        <f t="shared" ref="I604:I614" si="210">F604/D604*100</f>
        <v>97.298484921080657</v>
      </c>
    </row>
    <row r="605" spans="1:9" ht="31.5" customHeight="1" x14ac:dyDescent="0.25">
      <c r="A605" s="179" t="s">
        <v>70</v>
      </c>
      <c r="B605" s="64">
        <v>440</v>
      </c>
      <c r="C605" s="50" t="s">
        <v>222</v>
      </c>
      <c r="D605" s="61">
        <v>36006.954089999999</v>
      </c>
      <c r="E605" s="61">
        <v>35480.5</v>
      </c>
      <c r="F605" s="61">
        <v>35480.5</v>
      </c>
      <c r="G605" s="18">
        <f t="shared" si="208"/>
        <v>0</v>
      </c>
      <c r="H605" s="18">
        <f t="shared" si="209"/>
        <v>526.45408999999927</v>
      </c>
      <c r="I605" s="18">
        <f t="shared" si="210"/>
        <v>98.537909958492691</v>
      </c>
    </row>
    <row r="606" spans="1:9" ht="42.75" customHeight="1" x14ac:dyDescent="0.25">
      <c r="A606" s="179" t="s">
        <v>72</v>
      </c>
      <c r="B606" s="64">
        <v>440</v>
      </c>
      <c r="C606" s="50" t="s">
        <v>223</v>
      </c>
      <c r="D606" s="61">
        <v>735.4</v>
      </c>
      <c r="E606" s="61">
        <v>621.91999999999996</v>
      </c>
      <c r="F606" s="61">
        <v>621.91999999999996</v>
      </c>
      <c r="G606" s="18">
        <f t="shared" si="208"/>
        <v>0</v>
      </c>
      <c r="H606" s="18">
        <f t="shared" si="209"/>
        <v>113.48000000000002</v>
      </c>
      <c r="I606" s="18">
        <f t="shared" si="210"/>
        <v>84.568942072341585</v>
      </c>
    </row>
    <row r="607" spans="1:9" ht="25.5" customHeight="1" x14ac:dyDescent="0.25">
      <c r="A607" s="179" t="s">
        <v>45</v>
      </c>
      <c r="B607" s="64">
        <v>440</v>
      </c>
      <c r="C607" s="50" t="s">
        <v>224</v>
      </c>
      <c r="D607" s="61">
        <v>124.02</v>
      </c>
      <c r="E607" s="61">
        <v>108.33</v>
      </c>
      <c r="F607" s="61">
        <v>108.33</v>
      </c>
      <c r="G607" s="18">
        <f t="shared" si="208"/>
        <v>0</v>
      </c>
      <c r="H607" s="18">
        <f t="shared" si="209"/>
        <v>15.689999999999998</v>
      </c>
      <c r="I607" s="18">
        <f t="shared" si="210"/>
        <v>87.34881470730528</v>
      </c>
    </row>
    <row r="608" spans="1:9" ht="42.75" customHeight="1" x14ac:dyDescent="0.25">
      <c r="A608" s="179" t="s">
        <v>494</v>
      </c>
      <c r="B608" s="64">
        <v>440</v>
      </c>
      <c r="C608" s="50" t="s">
        <v>560</v>
      </c>
      <c r="D608" s="61">
        <v>153</v>
      </c>
      <c r="E608" s="61">
        <v>125.49</v>
      </c>
      <c r="F608" s="61">
        <v>125.49</v>
      </c>
      <c r="G608" s="18">
        <f t="shared" si="208"/>
        <v>0</v>
      </c>
      <c r="H608" s="18">
        <f t="shared" si="209"/>
        <v>27.510000000000005</v>
      </c>
      <c r="I608" s="18">
        <f t="shared" si="210"/>
        <v>82.019607843137251</v>
      </c>
    </row>
    <row r="609" spans="1:9" ht="27" customHeight="1" x14ac:dyDescent="0.25">
      <c r="A609" s="179" t="s">
        <v>74</v>
      </c>
      <c r="B609" s="64">
        <v>440</v>
      </c>
      <c r="C609" s="50" t="s">
        <v>225</v>
      </c>
      <c r="D609" s="61">
        <v>587</v>
      </c>
      <c r="E609" s="61">
        <v>396.27</v>
      </c>
      <c r="F609" s="61">
        <v>396.27</v>
      </c>
      <c r="G609" s="18">
        <f t="shared" si="208"/>
        <v>0</v>
      </c>
      <c r="H609" s="18">
        <f t="shared" si="209"/>
        <v>190.73000000000002</v>
      </c>
      <c r="I609" s="18">
        <f t="shared" si="210"/>
        <v>67.507666098807491</v>
      </c>
    </row>
    <row r="610" spans="1:9" ht="35.25" customHeight="1" x14ac:dyDescent="0.25">
      <c r="A610" s="179" t="s">
        <v>374</v>
      </c>
      <c r="B610" s="64">
        <v>440</v>
      </c>
      <c r="C610" s="50" t="s">
        <v>413</v>
      </c>
      <c r="D610" s="61">
        <v>100</v>
      </c>
      <c r="E610" s="61">
        <v>82.19</v>
      </c>
      <c r="F610" s="61">
        <v>82.19</v>
      </c>
      <c r="G610" s="18">
        <f t="shared" si="208"/>
        <v>0</v>
      </c>
      <c r="H610" s="18">
        <f t="shared" si="209"/>
        <v>17.810000000000002</v>
      </c>
      <c r="I610" s="18">
        <f t="shared" si="210"/>
        <v>82.19</v>
      </c>
    </row>
    <row r="611" spans="1:9" ht="35.25" customHeight="1" x14ac:dyDescent="0.25">
      <c r="A611" s="179" t="s">
        <v>80</v>
      </c>
      <c r="B611" s="64">
        <v>440</v>
      </c>
      <c r="C611" s="50" t="s">
        <v>226</v>
      </c>
      <c r="D611" s="61">
        <v>713.88</v>
      </c>
      <c r="E611" s="61">
        <v>648.47</v>
      </c>
      <c r="F611" s="61">
        <v>648.47</v>
      </c>
      <c r="G611" s="18">
        <f t="shared" si="208"/>
        <v>0</v>
      </c>
      <c r="H611" s="18">
        <f t="shared" si="209"/>
        <v>65.409999999999968</v>
      </c>
      <c r="I611" s="18">
        <f t="shared" si="210"/>
        <v>90.83739564072394</v>
      </c>
    </row>
    <row r="612" spans="1:9" ht="35.25" customHeight="1" x14ac:dyDescent="0.25">
      <c r="A612" s="179" t="s">
        <v>82</v>
      </c>
      <c r="B612" s="64" t="s">
        <v>42</v>
      </c>
      <c r="C612" s="50" t="s">
        <v>1120</v>
      </c>
      <c r="D612" s="61">
        <v>27</v>
      </c>
      <c r="E612" s="61">
        <v>26.48</v>
      </c>
      <c r="F612" s="61">
        <v>26.48</v>
      </c>
      <c r="G612" s="18">
        <f t="shared" si="208"/>
        <v>0</v>
      </c>
      <c r="H612" s="18">
        <f t="shared" si="209"/>
        <v>0.51999999999999957</v>
      </c>
      <c r="I612" s="18">
        <f t="shared" si="210"/>
        <v>98.074074074074076</v>
      </c>
    </row>
    <row r="613" spans="1:9" ht="27" customHeight="1" x14ac:dyDescent="0.25">
      <c r="A613" s="179" t="s">
        <v>84</v>
      </c>
      <c r="B613" s="64">
        <v>440</v>
      </c>
      <c r="C613" s="50" t="s">
        <v>227</v>
      </c>
      <c r="D613" s="61">
        <v>631.19000000000005</v>
      </c>
      <c r="E613" s="61">
        <v>535.03</v>
      </c>
      <c r="F613" s="61">
        <v>535.03</v>
      </c>
      <c r="G613" s="18">
        <f t="shared" si="208"/>
        <v>0</v>
      </c>
      <c r="H613" s="18">
        <f t="shared" si="209"/>
        <v>96.160000000000082</v>
      </c>
      <c r="I613" s="18">
        <f t="shared" si="210"/>
        <v>84.765284621112485</v>
      </c>
    </row>
    <row r="614" spans="1:9" ht="58.5" customHeight="1" x14ac:dyDescent="0.25">
      <c r="A614" s="179" t="s">
        <v>46</v>
      </c>
      <c r="B614" s="64">
        <v>440</v>
      </c>
      <c r="C614" s="50" t="s">
        <v>414</v>
      </c>
      <c r="D614" s="61">
        <v>2</v>
      </c>
      <c r="E614" s="61">
        <v>0</v>
      </c>
      <c r="F614" s="61">
        <v>0</v>
      </c>
      <c r="G614" s="18">
        <f t="shared" si="208"/>
        <v>0</v>
      </c>
      <c r="H614" s="18">
        <f t="shared" si="209"/>
        <v>2</v>
      </c>
      <c r="I614" s="18">
        <f t="shared" si="210"/>
        <v>0</v>
      </c>
    </row>
    <row r="615" spans="1:9" s="77" customFormat="1" ht="45.75" customHeight="1" x14ac:dyDescent="0.25">
      <c r="A615" s="178" t="s">
        <v>62</v>
      </c>
      <c r="B615" s="13"/>
      <c r="C615" s="13" t="s">
        <v>228</v>
      </c>
      <c r="D615" s="15">
        <f>SUM(D616:D616)</f>
        <v>25598.21</v>
      </c>
      <c r="E615" s="15">
        <f>SUM(E616:E616)</f>
        <v>25598.21</v>
      </c>
      <c r="F615" s="15">
        <f>SUM(F616:F616)</f>
        <v>25598.21</v>
      </c>
      <c r="G615" s="15">
        <f t="shared" si="205"/>
        <v>0</v>
      </c>
      <c r="H615" s="15">
        <f t="shared" si="206"/>
        <v>0</v>
      </c>
      <c r="I615" s="15">
        <f t="shared" si="207"/>
        <v>100</v>
      </c>
    </row>
    <row r="616" spans="1:9" ht="39" customHeight="1" x14ac:dyDescent="0.25">
      <c r="A616" s="179" t="s">
        <v>360</v>
      </c>
      <c r="B616" s="21" t="s">
        <v>42</v>
      </c>
      <c r="C616" s="50" t="s">
        <v>361</v>
      </c>
      <c r="D616" s="61">
        <v>25598.21</v>
      </c>
      <c r="E616" s="61">
        <v>25598.21</v>
      </c>
      <c r="F616" s="61">
        <v>25598.21</v>
      </c>
      <c r="G616" s="17">
        <f t="shared" si="205"/>
        <v>0</v>
      </c>
      <c r="H616" s="17">
        <f t="shared" si="206"/>
        <v>0</v>
      </c>
      <c r="I616" s="17">
        <f t="shared" si="207"/>
        <v>100</v>
      </c>
    </row>
    <row r="617" spans="1:9" ht="51.75" customHeight="1" x14ac:dyDescent="0.25">
      <c r="A617" s="185" t="s">
        <v>712</v>
      </c>
      <c r="B617" s="147"/>
      <c r="C617" s="63" t="s">
        <v>713</v>
      </c>
      <c r="D617" s="119">
        <f>SUM(D618:D618)</f>
        <v>332870.09999999998</v>
      </c>
      <c r="E617" s="119">
        <f>SUM(E618:E618)</f>
        <v>332870.09999999998</v>
      </c>
      <c r="F617" s="119">
        <f>SUM(F618:F618)</f>
        <v>332870.09999999998</v>
      </c>
      <c r="G617" s="15">
        <f t="shared" ref="G617:G618" si="211">E617-F617</f>
        <v>0</v>
      </c>
      <c r="H617" s="15">
        <f t="shared" ref="H617:H618" si="212">D617-F617</f>
        <v>0</v>
      </c>
      <c r="I617" s="15">
        <f t="shared" ref="I617:I618" si="213">F617/D617*100</f>
        <v>100</v>
      </c>
    </row>
    <row r="618" spans="1:9" ht="78.75" customHeight="1" x14ac:dyDescent="0.25">
      <c r="A618" s="179" t="s">
        <v>714</v>
      </c>
      <c r="B618" s="21" t="s">
        <v>42</v>
      </c>
      <c r="C618" s="50" t="s">
        <v>715</v>
      </c>
      <c r="D618" s="61">
        <v>332870.09999999998</v>
      </c>
      <c r="E618" s="61">
        <v>332870.09999999998</v>
      </c>
      <c r="F618" s="61">
        <v>332870.09999999998</v>
      </c>
      <c r="G618" s="18">
        <f t="shared" si="211"/>
        <v>0</v>
      </c>
      <c r="H618" s="18">
        <f t="shared" si="212"/>
        <v>0</v>
      </c>
      <c r="I618" s="17">
        <f t="shared" si="213"/>
        <v>100</v>
      </c>
    </row>
    <row r="619" spans="1:9" s="76" customFormat="1" ht="46.5" customHeight="1" x14ac:dyDescent="0.25">
      <c r="A619" s="224" t="s">
        <v>63</v>
      </c>
      <c r="B619" s="225"/>
      <c r="C619" s="225"/>
      <c r="D619" s="225"/>
      <c r="E619" s="225"/>
      <c r="F619" s="225"/>
      <c r="G619" s="225"/>
      <c r="H619" s="225"/>
      <c r="I619" s="225"/>
    </row>
    <row r="620" spans="1:9" s="75" customFormat="1" ht="32.25" customHeight="1" x14ac:dyDescent="0.3">
      <c r="A620" s="176" t="s">
        <v>1</v>
      </c>
      <c r="B620" s="39"/>
      <c r="C620" s="111">
        <v>2000000000</v>
      </c>
      <c r="D620" s="112">
        <f>D622</f>
        <v>35927.33</v>
      </c>
      <c r="E620" s="112">
        <f>E622</f>
        <v>34618.29</v>
      </c>
      <c r="F620" s="108">
        <f>F622</f>
        <v>34618.29</v>
      </c>
      <c r="G620" s="107">
        <f t="shared" ref="G620:G637" si="214">E620-F620</f>
        <v>0</v>
      </c>
      <c r="H620" s="107">
        <f t="shared" ref="H620:H637" si="215">D620-F620</f>
        <v>1309.0400000000009</v>
      </c>
      <c r="I620" s="107">
        <f t="shared" ref="I620:I637" si="216">F620/D620*100</f>
        <v>96.356422812382661</v>
      </c>
    </row>
    <row r="621" spans="1:9" ht="30" customHeight="1" x14ac:dyDescent="0.25">
      <c r="A621" s="177" t="s">
        <v>5</v>
      </c>
      <c r="B621" s="40"/>
      <c r="C621" s="41"/>
      <c r="D621" s="42"/>
      <c r="E621" s="42"/>
      <c r="F621" s="103"/>
      <c r="G621" s="42"/>
      <c r="H621" s="42"/>
      <c r="I621" s="42"/>
    </row>
    <row r="622" spans="1:9" s="77" customFormat="1" ht="97.5" customHeight="1" x14ac:dyDescent="0.25">
      <c r="A622" s="178" t="s">
        <v>34</v>
      </c>
      <c r="B622" s="43"/>
      <c r="C622" s="56">
        <v>2010000000</v>
      </c>
      <c r="D622" s="15">
        <f>SUM(D623:D637)</f>
        <v>35927.33</v>
      </c>
      <c r="E622" s="15">
        <f>SUM(E623:E637)</f>
        <v>34618.29</v>
      </c>
      <c r="F622" s="15">
        <f>SUM(F623:F637)</f>
        <v>34618.29</v>
      </c>
      <c r="G622" s="15">
        <f>SUM(G624:G637)</f>
        <v>0</v>
      </c>
      <c r="H622" s="15">
        <f t="shared" si="215"/>
        <v>1309.0400000000009</v>
      </c>
      <c r="I622" s="15">
        <f t="shared" si="216"/>
        <v>96.356422812382661</v>
      </c>
    </row>
    <row r="623" spans="1:9" s="217" customFormat="1" ht="45.75" customHeight="1" x14ac:dyDescent="0.25">
      <c r="A623" s="216" t="s">
        <v>1122</v>
      </c>
      <c r="B623" s="62">
        <v>441</v>
      </c>
      <c r="C623" s="64" t="s">
        <v>1121</v>
      </c>
      <c r="D623" s="18">
        <v>197.23</v>
      </c>
      <c r="E623" s="18">
        <v>148.46</v>
      </c>
      <c r="F623" s="18">
        <v>148.46</v>
      </c>
      <c r="G623" s="17">
        <f t="shared" ref="G623" si="217">E623-F623</f>
        <v>0</v>
      </c>
      <c r="H623" s="17">
        <f t="shared" ref="H623" si="218">D623-F623</f>
        <v>48.769999999999982</v>
      </c>
      <c r="I623" s="17">
        <f t="shared" ref="I623" si="219">F623/D623*100</f>
        <v>75.27252446382397</v>
      </c>
    </row>
    <row r="624" spans="1:9" ht="52.5" customHeight="1" x14ac:dyDescent="0.25">
      <c r="A624" s="179" t="s">
        <v>933</v>
      </c>
      <c r="B624" s="16" t="s">
        <v>17</v>
      </c>
      <c r="C624" s="50" t="s">
        <v>229</v>
      </c>
      <c r="D624" s="61">
        <v>832.5</v>
      </c>
      <c r="E624" s="61">
        <v>832.5</v>
      </c>
      <c r="F624" s="61">
        <v>832.5</v>
      </c>
      <c r="G624" s="17">
        <f t="shared" si="214"/>
        <v>0</v>
      </c>
      <c r="H624" s="17">
        <f t="shared" si="215"/>
        <v>0</v>
      </c>
      <c r="I624" s="17">
        <f t="shared" si="216"/>
        <v>100</v>
      </c>
    </row>
    <row r="625" spans="1:9" ht="61.5" customHeight="1" x14ac:dyDescent="0.25">
      <c r="A625" s="179" t="s">
        <v>362</v>
      </c>
      <c r="B625" s="16" t="s">
        <v>17</v>
      </c>
      <c r="C625" s="50" t="s">
        <v>230</v>
      </c>
      <c r="D625" s="61">
        <v>1399.76</v>
      </c>
      <c r="E625" s="61">
        <v>1399.76</v>
      </c>
      <c r="F625" s="61">
        <v>1399.76</v>
      </c>
      <c r="G625" s="17">
        <f t="shared" si="214"/>
        <v>0</v>
      </c>
      <c r="H625" s="17">
        <f t="shared" si="215"/>
        <v>0</v>
      </c>
      <c r="I625" s="17">
        <f t="shared" si="216"/>
        <v>100</v>
      </c>
    </row>
    <row r="626" spans="1:9" ht="27.75" customHeight="1" x14ac:dyDescent="0.25">
      <c r="A626" s="179" t="s">
        <v>70</v>
      </c>
      <c r="B626" s="16" t="s">
        <v>17</v>
      </c>
      <c r="C626" s="50" t="s">
        <v>231</v>
      </c>
      <c r="D626" s="61">
        <v>26912.32</v>
      </c>
      <c r="E626" s="61">
        <v>26014.68</v>
      </c>
      <c r="F626" s="61">
        <v>26014.68</v>
      </c>
      <c r="G626" s="17">
        <f t="shared" si="214"/>
        <v>0</v>
      </c>
      <c r="H626" s="17">
        <f t="shared" si="215"/>
        <v>897.63999999999942</v>
      </c>
      <c r="I626" s="17">
        <f t="shared" si="216"/>
        <v>96.664575926564495</v>
      </c>
    </row>
    <row r="627" spans="1:9" ht="42.75" customHeight="1" x14ac:dyDescent="0.25">
      <c r="A627" s="179" t="s">
        <v>72</v>
      </c>
      <c r="B627" s="16" t="s">
        <v>17</v>
      </c>
      <c r="C627" s="50" t="s">
        <v>232</v>
      </c>
      <c r="D627" s="61">
        <v>670.97</v>
      </c>
      <c r="E627" s="61">
        <v>665.07</v>
      </c>
      <c r="F627" s="61">
        <v>665.07</v>
      </c>
      <c r="G627" s="17">
        <f t="shared" si="214"/>
        <v>0</v>
      </c>
      <c r="H627" s="17">
        <f t="shared" si="215"/>
        <v>5.8999999999999773</v>
      </c>
      <c r="I627" s="17">
        <f t="shared" si="216"/>
        <v>99.12067603618641</v>
      </c>
    </row>
    <row r="628" spans="1:9" ht="46.5" customHeight="1" x14ac:dyDescent="0.25">
      <c r="A628" s="179" t="s">
        <v>760</v>
      </c>
      <c r="B628" s="16" t="s">
        <v>17</v>
      </c>
      <c r="C628" s="50" t="s">
        <v>561</v>
      </c>
      <c r="D628" s="61">
        <v>218.03</v>
      </c>
      <c r="E628" s="61">
        <v>198.85</v>
      </c>
      <c r="F628" s="61">
        <v>198.85</v>
      </c>
      <c r="G628" s="17">
        <f t="shared" si="214"/>
        <v>0</v>
      </c>
      <c r="H628" s="17">
        <f t="shared" si="215"/>
        <v>19.180000000000007</v>
      </c>
      <c r="I628" s="17">
        <f t="shared" si="216"/>
        <v>91.203045452460657</v>
      </c>
    </row>
    <row r="629" spans="1:9" ht="27.75" customHeight="1" x14ac:dyDescent="0.25">
      <c r="A629" s="179" t="s">
        <v>45</v>
      </c>
      <c r="B629" s="16" t="s">
        <v>17</v>
      </c>
      <c r="C629" s="50" t="s">
        <v>233</v>
      </c>
      <c r="D629" s="61">
        <v>72.05</v>
      </c>
      <c r="E629" s="61">
        <v>30.55</v>
      </c>
      <c r="F629" s="61">
        <v>30.55</v>
      </c>
      <c r="G629" s="17">
        <f t="shared" si="214"/>
        <v>0</v>
      </c>
      <c r="H629" s="17">
        <f t="shared" si="215"/>
        <v>41.5</v>
      </c>
      <c r="I629" s="17">
        <f t="shared" si="216"/>
        <v>42.40111034004164</v>
      </c>
    </row>
    <row r="630" spans="1:9" ht="36" customHeight="1" x14ac:dyDescent="0.25">
      <c r="A630" s="179" t="s">
        <v>494</v>
      </c>
      <c r="B630" s="16" t="s">
        <v>17</v>
      </c>
      <c r="C630" s="50" t="s">
        <v>562</v>
      </c>
      <c r="D630" s="61">
        <v>48</v>
      </c>
      <c r="E630" s="61">
        <v>48</v>
      </c>
      <c r="F630" s="61">
        <v>48</v>
      </c>
      <c r="G630" s="17">
        <f t="shared" si="214"/>
        <v>0</v>
      </c>
      <c r="H630" s="17">
        <f t="shared" si="215"/>
        <v>0</v>
      </c>
      <c r="I630" s="17">
        <f t="shared" si="216"/>
        <v>100</v>
      </c>
    </row>
    <row r="631" spans="1:9" ht="30" customHeight="1" x14ac:dyDescent="0.25">
      <c r="A631" s="179" t="s">
        <v>74</v>
      </c>
      <c r="B631" s="16" t="s">
        <v>17</v>
      </c>
      <c r="C631" s="50" t="s">
        <v>234</v>
      </c>
      <c r="D631" s="61">
        <v>430.4</v>
      </c>
      <c r="E631" s="61">
        <v>398.82</v>
      </c>
      <c r="F631" s="61">
        <v>398.82</v>
      </c>
      <c r="G631" s="17">
        <f t="shared" si="214"/>
        <v>0</v>
      </c>
      <c r="H631" s="17">
        <f t="shared" si="215"/>
        <v>31.579999999999984</v>
      </c>
      <c r="I631" s="17">
        <f t="shared" si="216"/>
        <v>92.662639405204459</v>
      </c>
    </row>
    <row r="632" spans="1:9" s="200" customFormat="1" ht="30" hidden="1" customHeight="1" x14ac:dyDescent="0.25">
      <c r="A632" s="195"/>
      <c r="B632" s="218"/>
      <c r="C632" s="196"/>
      <c r="D632" s="197"/>
      <c r="E632" s="197"/>
      <c r="F632" s="197"/>
      <c r="G632" s="208"/>
      <c r="H632" s="208"/>
      <c r="I632" s="208"/>
    </row>
    <row r="633" spans="1:9" ht="30" customHeight="1" x14ac:dyDescent="0.25">
      <c r="A633" s="179" t="s">
        <v>78</v>
      </c>
      <c r="B633" s="16" t="s">
        <v>17</v>
      </c>
      <c r="C633" s="50" t="s">
        <v>235</v>
      </c>
      <c r="D633" s="61">
        <v>535.19000000000005</v>
      </c>
      <c r="E633" s="61">
        <v>455.34</v>
      </c>
      <c r="F633" s="61">
        <v>455.34</v>
      </c>
      <c r="G633" s="17">
        <f t="shared" si="214"/>
        <v>0</v>
      </c>
      <c r="H633" s="17">
        <f t="shared" si="215"/>
        <v>79.85000000000008</v>
      </c>
      <c r="I633" s="17">
        <f t="shared" si="216"/>
        <v>85.08006502363645</v>
      </c>
    </row>
    <row r="634" spans="1:9" ht="33" customHeight="1" x14ac:dyDescent="0.25">
      <c r="A634" s="179" t="s">
        <v>374</v>
      </c>
      <c r="B634" s="16" t="s">
        <v>17</v>
      </c>
      <c r="C634" s="50" t="s">
        <v>415</v>
      </c>
      <c r="D634" s="61">
        <v>97.5</v>
      </c>
      <c r="E634" s="61">
        <v>81.67</v>
      </c>
      <c r="F634" s="61">
        <v>81.67</v>
      </c>
      <c r="G634" s="17">
        <f t="shared" si="214"/>
        <v>0</v>
      </c>
      <c r="H634" s="17">
        <f t="shared" si="215"/>
        <v>15.829999999999998</v>
      </c>
      <c r="I634" s="17">
        <f t="shared" si="216"/>
        <v>83.764102564102558</v>
      </c>
    </row>
    <row r="635" spans="1:9" ht="23.25" customHeight="1" x14ac:dyDescent="0.25">
      <c r="A635" s="179" t="s">
        <v>80</v>
      </c>
      <c r="B635" s="16" t="s">
        <v>17</v>
      </c>
      <c r="C635" s="50" t="s">
        <v>236</v>
      </c>
      <c r="D635" s="61">
        <v>878.87</v>
      </c>
      <c r="E635" s="61">
        <v>749.66</v>
      </c>
      <c r="F635" s="61">
        <v>749.66</v>
      </c>
      <c r="G635" s="17">
        <f t="shared" si="214"/>
        <v>0</v>
      </c>
      <c r="H635" s="17">
        <f t="shared" si="215"/>
        <v>129.21000000000004</v>
      </c>
      <c r="I635" s="17">
        <f t="shared" si="216"/>
        <v>85.298166964397453</v>
      </c>
    </row>
    <row r="636" spans="1:9" ht="33" customHeight="1" x14ac:dyDescent="0.25">
      <c r="A636" s="179" t="s">
        <v>82</v>
      </c>
      <c r="B636" s="16" t="s">
        <v>17</v>
      </c>
      <c r="C636" s="50" t="s">
        <v>363</v>
      </c>
      <c r="D636" s="61">
        <v>1000.07</v>
      </c>
      <c r="E636" s="61">
        <v>999.11</v>
      </c>
      <c r="F636" s="61">
        <v>999.11</v>
      </c>
      <c r="G636" s="17">
        <f t="shared" si="214"/>
        <v>0</v>
      </c>
      <c r="H636" s="17">
        <f t="shared" si="215"/>
        <v>0.96000000000003638</v>
      </c>
      <c r="I636" s="17">
        <f t="shared" si="216"/>
        <v>99.904006719529619</v>
      </c>
    </row>
    <row r="637" spans="1:9" ht="36" customHeight="1" x14ac:dyDescent="0.25">
      <c r="A637" s="179" t="s">
        <v>84</v>
      </c>
      <c r="B637" s="16" t="s">
        <v>17</v>
      </c>
      <c r="C637" s="50" t="s">
        <v>364</v>
      </c>
      <c r="D637" s="61">
        <v>2634.44</v>
      </c>
      <c r="E637" s="61">
        <v>2595.8200000000002</v>
      </c>
      <c r="F637" s="61">
        <v>2595.8200000000002</v>
      </c>
      <c r="G637" s="17">
        <f t="shared" si="214"/>
        <v>0</v>
      </c>
      <c r="H637" s="17">
        <f t="shared" si="215"/>
        <v>38.619999999999891</v>
      </c>
      <c r="I637" s="17">
        <f t="shared" si="216"/>
        <v>98.534033798454317</v>
      </c>
    </row>
    <row r="638" spans="1:9" s="76" customFormat="1" ht="62.25" customHeight="1" x14ac:dyDescent="0.25">
      <c r="A638" s="226" t="s">
        <v>64</v>
      </c>
      <c r="B638" s="225"/>
      <c r="C638" s="225"/>
      <c r="D638" s="225"/>
      <c r="E638" s="225"/>
      <c r="F638" s="225"/>
      <c r="G638" s="225"/>
      <c r="H638" s="225"/>
      <c r="I638" s="225"/>
    </row>
    <row r="639" spans="1:9" s="75" customFormat="1" ht="27" customHeight="1" x14ac:dyDescent="0.3">
      <c r="A639" s="176" t="s">
        <v>1</v>
      </c>
      <c r="B639" s="39"/>
      <c r="C639" s="111">
        <v>2100000000</v>
      </c>
      <c r="D639" s="114">
        <f>D641+D664+D667+D688</f>
        <v>113089.61673000001</v>
      </c>
      <c r="E639" s="114">
        <f>E641+E664+E667+E688</f>
        <v>107577.59777000002</v>
      </c>
      <c r="F639" s="114">
        <f>F641+F664+F667+F688</f>
        <v>107577.59867000001</v>
      </c>
      <c r="G639" s="114">
        <f>G641+G664+G667</f>
        <v>-8.9999999909196049E-4</v>
      </c>
      <c r="H639" s="114">
        <f>H641+H664+H667+H688</f>
        <v>5512.0180600000067</v>
      </c>
      <c r="I639" s="114">
        <f t="shared" ref="I639" si="220">F639/D639*100</f>
        <v>95.125973348057343</v>
      </c>
    </row>
    <row r="640" spans="1:9" ht="27" customHeight="1" x14ac:dyDescent="0.25">
      <c r="A640" s="177" t="s">
        <v>5</v>
      </c>
      <c r="B640" s="40"/>
      <c r="C640" s="41"/>
      <c r="D640" s="44"/>
      <c r="E640" s="44"/>
      <c r="F640" s="104"/>
      <c r="G640" s="44"/>
      <c r="H640" s="44"/>
      <c r="I640" s="44"/>
    </row>
    <row r="641" spans="1:9" s="77" customFormat="1" ht="62.25" customHeight="1" x14ac:dyDescent="0.25">
      <c r="A641" s="178" t="s">
        <v>35</v>
      </c>
      <c r="B641" s="43"/>
      <c r="C641" s="13" t="s">
        <v>237</v>
      </c>
      <c r="D641" s="45">
        <f>SUM(D642:D663)</f>
        <v>44101.072</v>
      </c>
      <c r="E641" s="45">
        <f>SUM(E642:E663)</f>
        <v>41916.06</v>
      </c>
      <c r="F641" s="45">
        <f>SUM(F642:F663)</f>
        <v>41916.060899999997</v>
      </c>
      <c r="G641" s="45">
        <f t="shared" ref="G641:G666" si="221">E641-F641</f>
        <v>-8.9999999909196049E-4</v>
      </c>
      <c r="H641" s="45">
        <f t="shared" ref="H641:H666" si="222">D641-F641</f>
        <v>2185.0111000000034</v>
      </c>
      <c r="I641" s="45">
        <f t="shared" ref="I641:I666" si="223">F641/D641*100</f>
        <v>95.045446741067877</v>
      </c>
    </row>
    <row r="642" spans="1:9" s="78" customFormat="1" ht="175.5" customHeight="1" x14ac:dyDescent="0.25">
      <c r="A642" s="179" t="s">
        <v>716</v>
      </c>
      <c r="B642" s="64">
        <v>441</v>
      </c>
      <c r="C642" s="50" t="s">
        <v>717</v>
      </c>
      <c r="D642" s="61">
        <v>2083.34</v>
      </c>
      <c r="E642" s="61">
        <v>2083.34</v>
      </c>
      <c r="F642" s="61">
        <v>2083.34</v>
      </c>
      <c r="G642" s="59">
        <v>0</v>
      </c>
      <c r="H642" s="59">
        <v>0</v>
      </c>
      <c r="I642" s="59">
        <f t="shared" si="223"/>
        <v>100</v>
      </c>
    </row>
    <row r="643" spans="1:9" s="85" customFormat="1" ht="174.75" customHeight="1" x14ac:dyDescent="0.25">
      <c r="A643" s="179" t="s">
        <v>716</v>
      </c>
      <c r="B643" s="21" t="s">
        <v>17</v>
      </c>
      <c r="C643" s="50" t="s">
        <v>718</v>
      </c>
      <c r="D643" s="61">
        <v>65.45</v>
      </c>
      <c r="E643" s="61">
        <v>64.846000000000004</v>
      </c>
      <c r="F643" s="61">
        <v>64.846000000000004</v>
      </c>
      <c r="G643" s="46">
        <f t="shared" si="221"/>
        <v>0</v>
      </c>
      <c r="H643" s="46">
        <f t="shared" si="222"/>
        <v>0.6039999999999992</v>
      </c>
      <c r="I643" s="46">
        <f t="shared" si="223"/>
        <v>99.077158135981662</v>
      </c>
    </row>
    <row r="644" spans="1:9" s="85" customFormat="1" ht="25.5" customHeight="1" x14ac:dyDescent="0.25">
      <c r="A644" s="179" t="s">
        <v>1128</v>
      </c>
      <c r="B644" s="51">
        <v>441</v>
      </c>
      <c r="C644" s="50" t="s">
        <v>1123</v>
      </c>
      <c r="D644" s="61">
        <v>295.33199999999999</v>
      </c>
      <c r="E644" s="61">
        <v>295.33199999999999</v>
      </c>
      <c r="F644" s="61">
        <v>295.33199999999999</v>
      </c>
      <c r="G644" s="46">
        <f t="shared" ref="G644" si="224">E644-F644</f>
        <v>0</v>
      </c>
      <c r="H644" s="46">
        <f t="shared" ref="H644" si="225">D644-F644</f>
        <v>0</v>
      </c>
      <c r="I644" s="46">
        <f t="shared" ref="I644" si="226">F644/D644*100</f>
        <v>100</v>
      </c>
    </row>
    <row r="645" spans="1:9" s="85" customFormat="1" ht="48" customHeight="1" x14ac:dyDescent="0.25">
      <c r="A645" s="179" t="s">
        <v>1129</v>
      </c>
      <c r="B645" s="51">
        <v>441</v>
      </c>
      <c r="C645" s="50" t="s">
        <v>1124</v>
      </c>
      <c r="D645" s="61">
        <v>2178.4499999999998</v>
      </c>
      <c r="E645" s="61">
        <v>2178.4499999999998</v>
      </c>
      <c r="F645" s="61">
        <v>2178.4499999999998</v>
      </c>
      <c r="G645" s="46">
        <f t="shared" ref="G645:G646" si="227">E645-F645</f>
        <v>0</v>
      </c>
      <c r="H645" s="46">
        <f t="shared" ref="H645:H646" si="228">D645-F645</f>
        <v>0</v>
      </c>
      <c r="I645" s="46">
        <f t="shared" ref="I645:I646" si="229">F645/D645*100</f>
        <v>100</v>
      </c>
    </row>
    <row r="646" spans="1:9" s="85" customFormat="1" ht="72" customHeight="1" x14ac:dyDescent="0.25">
      <c r="A646" s="179" t="s">
        <v>1130</v>
      </c>
      <c r="B646" s="51">
        <v>441</v>
      </c>
      <c r="C646" s="50" t="s">
        <v>1125</v>
      </c>
      <c r="D646" s="61">
        <v>3789.7060000000001</v>
      </c>
      <c r="E646" s="61">
        <v>3789.7060000000001</v>
      </c>
      <c r="F646" s="61">
        <v>3789.7069000000001</v>
      </c>
      <c r="G646" s="46">
        <f t="shared" si="227"/>
        <v>-9.0000000000145519E-4</v>
      </c>
      <c r="H646" s="46">
        <f t="shared" si="228"/>
        <v>-9.0000000000145519E-4</v>
      </c>
      <c r="I646" s="46">
        <f t="shared" si="229"/>
        <v>100.00002374854408</v>
      </c>
    </row>
    <row r="647" spans="1:9" s="85" customFormat="1" ht="63" customHeight="1" x14ac:dyDescent="0.25">
      <c r="A647" s="179" t="s">
        <v>326</v>
      </c>
      <c r="B647" s="21" t="s">
        <v>17</v>
      </c>
      <c r="C647" s="50" t="s">
        <v>327</v>
      </c>
      <c r="D647" s="61">
        <v>615.38</v>
      </c>
      <c r="E647" s="61">
        <v>615.38</v>
      </c>
      <c r="F647" s="61">
        <v>615.38</v>
      </c>
      <c r="G647" s="46">
        <f t="shared" si="221"/>
        <v>0</v>
      </c>
      <c r="H647" s="46">
        <f t="shared" si="222"/>
        <v>0</v>
      </c>
      <c r="I647" s="46">
        <f t="shared" si="223"/>
        <v>100</v>
      </c>
    </row>
    <row r="648" spans="1:9" s="85" customFormat="1" ht="191.25" customHeight="1" x14ac:dyDescent="0.25">
      <c r="A648" s="179" t="s">
        <v>934</v>
      </c>
      <c r="B648" s="21" t="s">
        <v>17</v>
      </c>
      <c r="C648" s="50" t="s">
        <v>935</v>
      </c>
      <c r="D648" s="61">
        <v>4093.77</v>
      </c>
      <c r="E648" s="61">
        <v>4093.77</v>
      </c>
      <c r="F648" s="61">
        <v>4093.77</v>
      </c>
      <c r="G648" s="46">
        <f t="shared" ref="G648:G663" si="230">E648-F648</f>
        <v>0</v>
      </c>
      <c r="H648" s="46">
        <f t="shared" ref="H648:H663" si="231">D648-F648</f>
        <v>0</v>
      </c>
      <c r="I648" s="46">
        <f t="shared" ref="I648:I663" si="232">F648/D648*100</f>
        <v>100</v>
      </c>
    </row>
    <row r="649" spans="1:9" s="85" customFormat="1" ht="51" customHeight="1" x14ac:dyDescent="0.25">
      <c r="A649" s="179" t="s">
        <v>1131</v>
      </c>
      <c r="B649" s="51">
        <v>441</v>
      </c>
      <c r="C649" s="50" t="s">
        <v>1126</v>
      </c>
      <c r="D649" s="61">
        <v>2394.942</v>
      </c>
      <c r="E649" s="61">
        <v>2394.942</v>
      </c>
      <c r="F649" s="61">
        <v>2394.942</v>
      </c>
      <c r="G649" s="46">
        <f t="shared" si="230"/>
        <v>0</v>
      </c>
      <c r="H649" s="46">
        <f t="shared" si="231"/>
        <v>0</v>
      </c>
      <c r="I649" s="46">
        <f t="shared" si="232"/>
        <v>100</v>
      </c>
    </row>
    <row r="650" spans="1:9" s="85" customFormat="1" ht="45.75" customHeight="1" x14ac:dyDescent="0.25">
      <c r="A650" s="179" t="s">
        <v>1132</v>
      </c>
      <c r="B650" s="51">
        <v>441</v>
      </c>
      <c r="C650" s="50" t="s">
        <v>1127</v>
      </c>
      <c r="D650" s="61">
        <v>1264.3699999999999</v>
      </c>
      <c r="E650" s="61">
        <v>1264.3699999999999</v>
      </c>
      <c r="F650" s="61">
        <v>1264.3699999999999</v>
      </c>
      <c r="G650" s="46">
        <f t="shared" si="230"/>
        <v>0</v>
      </c>
      <c r="H650" s="46">
        <f t="shared" si="231"/>
        <v>0</v>
      </c>
      <c r="I650" s="46">
        <f t="shared" si="232"/>
        <v>100</v>
      </c>
    </row>
    <row r="651" spans="1:9" s="85" customFormat="1" ht="88.5" customHeight="1" x14ac:dyDescent="0.25">
      <c r="A651" s="179" t="s">
        <v>65</v>
      </c>
      <c r="B651" s="70">
        <v>441</v>
      </c>
      <c r="C651" s="50" t="s">
        <v>238</v>
      </c>
      <c r="D651" s="61">
        <v>148.68</v>
      </c>
      <c r="E651" s="61">
        <v>148.68</v>
      </c>
      <c r="F651" s="61">
        <v>148.68</v>
      </c>
      <c r="G651" s="46">
        <f t="shared" si="230"/>
        <v>0</v>
      </c>
      <c r="H651" s="46">
        <f t="shared" si="231"/>
        <v>0</v>
      </c>
      <c r="I651" s="46">
        <f t="shared" si="232"/>
        <v>100</v>
      </c>
    </row>
    <row r="652" spans="1:9" s="85" customFormat="1" ht="27" customHeight="1" x14ac:dyDescent="0.25">
      <c r="A652" s="179" t="s">
        <v>66</v>
      </c>
      <c r="B652" s="21" t="s">
        <v>17</v>
      </c>
      <c r="C652" s="50" t="s">
        <v>239</v>
      </c>
      <c r="D652" s="61">
        <v>412.26</v>
      </c>
      <c r="E652" s="61">
        <v>412.26</v>
      </c>
      <c r="F652" s="61">
        <v>412.26</v>
      </c>
      <c r="G652" s="46">
        <f t="shared" si="230"/>
        <v>0</v>
      </c>
      <c r="H652" s="46">
        <f t="shared" si="231"/>
        <v>0</v>
      </c>
      <c r="I652" s="46">
        <f t="shared" si="232"/>
        <v>100</v>
      </c>
    </row>
    <row r="653" spans="1:9" s="85" customFormat="1" ht="58.5" customHeight="1" x14ac:dyDescent="0.25">
      <c r="A653" s="179" t="s">
        <v>67</v>
      </c>
      <c r="B653" s="21" t="s">
        <v>17</v>
      </c>
      <c r="C653" s="50" t="s">
        <v>240</v>
      </c>
      <c r="D653" s="61">
        <v>7960.45</v>
      </c>
      <c r="E653" s="61">
        <v>7960.45</v>
      </c>
      <c r="F653" s="61">
        <v>7960.45</v>
      </c>
      <c r="G653" s="46">
        <f t="shared" si="230"/>
        <v>0</v>
      </c>
      <c r="H653" s="46">
        <f t="shared" si="231"/>
        <v>0</v>
      </c>
      <c r="I653" s="46">
        <f t="shared" si="232"/>
        <v>100</v>
      </c>
    </row>
    <row r="654" spans="1:9" s="85" customFormat="1" ht="71.25" customHeight="1" x14ac:dyDescent="0.25">
      <c r="A654" s="179" t="s">
        <v>68</v>
      </c>
      <c r="B654" s="21" t="s">
        <v>17</v>
      </c>
      <c r="C654" s="50" t="s">
        <v>241</v>
      </c>
      <c r="D654" s="61">
        <v>300</v>
      </c>
      <c r="E654" s="61">
        <v>300</v>
      </c>
      <c r="F654" s="61">
        <v>300</v>
      </c>
      <c r="G654" s="46">
        <f t="shared" si="230"/>
        <v>0</v>
      </c>
      <c r="H654" s="46">
        <f t="shared" si="231"/>
        <v>0</v>
      </c>
      <c r="I654" s="46">
        <f t="shared" si="232"/>
        <v>100</v>
      </c>
    </row>
    <row r="655" spans="1:9" s="85" customFormat="1" ht="60" customHeight="1" x14ac:dyDescent="0.25">
      <c r="A655" s="179" t="s">
        <v>242</v>
      </c>
      <c r="B655" s="21" t="s">
        <v>17</v>
      </c>
      <c r="C655" s="50" t="s">
        <v>243</v>
      </c>
      <c r="D655" s="61">
        <v>4000</v>
      </c>
      <c r="E655" s="61">
        <v>3850.34</v>
      </c>
      <c r="F655" s="61">
        <v>3850.34</v>
      </c>
      <c r="G655" s="46">
        <f t="shared" si="230"/>
        <v>0</v>
      </c>
      <c r="H655" s="46">
        <f t="shared" si="231"/>
        <v>149.65999999999985</v>
      </c>
      <c r="I655" s="46">
        <f t="shared" si="232"/>
        <v>96.258499999999998</v>
      </c>
    </row>
    <row r="656" spans="1:9" s="85" customFormat="1" ht="39.75" customHeight="1" x14ac:dyDescent="0.25">
      <c r="A656" s="179" t="s">
        <v>70</v>
      </c>
      <c r="B656" s="21" t="s">
        <v>17</v>
      </c>
      <c r="C656" s="50" t="s">
        <v>244</v>
      </c>
      <c r="D656" s="61">
        <v>13862.205</v>
      </c>
      <c r="E656" s="61">
        <v>11848.41</v>
      </c>
      <c r="F656" s="61">
        <v>11848.41</v>
      </c>
      <c r="G656" s="46">
        <f t="shared" si="230"/>
        <v>0</v>
      </c>
      <c r="H656" s="46">
        <f t="shared" si="231"/>
        <v>2013.7950000000001</v>
      </c>
      <c r="I656" s="46">
        <f t="shared" si="232"/>
        <v>85.47276569636648</v>
      </c>
    </row>
    <row r="657" spans="1:9" s="85" customFormat="1" ht="39.75" customHeight="1" x14ac:dyDescent="0.25">
      <c r="A657" s="179" t="s">
        <v>72</v>
      </c>
      <c r="B657" s="21" t="s">
        <v>17</v>
      </c>
      <c r="C657" s="50" t="s">
        <v>245</v>
      </c>
      <c r="D657" s="61">
        <v>205.73</v>
      </c>
      <c r="E657" s="61">
        <v>205.73</v>
      </c>
      <c r="F657" s="61">
        <v>205.73</v>
      </c>
      <c r="G657" s="46">
        <f t="shared" si="230"/>
        <v>0</v>
      </c>
      <c r="H657" s="46">
        <f t="shared" si="231"/>
        <v>0</v>
      </c>
      <c r="I657" s="46">
        <f t="shared" si="232"/>
        <v>100</v>
      </c>
    </row>
    <row r="658" spans="1:9" s="85" customFormat="1" ht="34.5" customHeight="1" x14ac:dyDescent="0.25">
      <c r="A658" s="179" t="s">
        <v>45</v>
      </c>
      <c r="B658" s="21" t="s">
        <v>17</v>
      </c>
      <c r="C658" s="50" t="s">
        <v>246</v>
      </c>
      <c r="D658" s="61">
        <v>10.72</v>
      </c>
      <c r="E658" s="61">
        <v>10.72</v>
      </c>
      <c r="F658" s="61">
        <v>10.72</v>
      </c>
      <c r="G658" s="46">
        <f t="shared" si="230"/>
        <v>0</v>
      </c>
      <c r="H658" s="46">
        <f t="shared" si="231"/>
        <v>0</v>
      </c>
      <c r="I658" s="46">
        <f t="shared" si="232"/>
        <v>100</v>
      </c>
    </row>
    <row r="659" spans="1:9" s="85" customFormat="1" ht="47.25" customHeight="1" x14ac:dyDescent="0.25">
      <c r="A659" s="179" t="s">
        <v>494</v>
      </c>
      <c r="B659" s="21" t="s">
        <v>17</v>
      </c>
      <c r="C659" s="50" t="s">
        <v>563</v>
      </c>
      <c r="D659" s="61">
        <v>75.495000000000005</v>
      </c>
      <c r="E659" s="61">
        <v>75.495000000000005</v>
      </c>
      <c r="F659" s="61">
        <v>75.495000000000005</v>
      </c>
      <c r="G659" s="46">
        <f t="shared" si="230"/>
        <v>0</v>
      </c>
      <c r="H659" s="46">
        <f t="shared" si="231"/>
        <v>0</v>
      </c>
      <c r="I659" s="46">
        <f t="shared" si="232"/>
        <v>100</v>
      </c>
    </row>
    <row r="660" spans="1:9" s="85" customFormat="1" ht="30" customHeight="1" x14ac:dyDescent="0.25">
      <c r="A660" s="179" t="s">
        <v>74</v>
      </c>
      <c r="B660" s="21" t="s">
        <v>17</v>
      </c>
      <c r="C660" s="50" t="s">
        <v>416</v>
      </c>
      <c r="D660" s="61">
        <v>0.56000000000000005</v>
      </c>
      <c r="E660" s="61">
        <v>0.56000000000000005</v>
      </c>
      <c r="F660" s="61">
        <v>0.56000000000000005</v>
      </c>
      <c r="G660" s="46">
        <f t="shared" si="230"/>
        <v>0</v>
      </c>
      <c r="H660" s="46">
        <f t="shared" si="231"/>
        <v>0</v>
      </c>
      <c r="I660" s="46">
        <f t="shared" si="232"/>
        <v>100</v>
      </c>
    </row>
    <row r="661" spans="1:9" s="85" customFormat="1" ht="30" customHeight="1" x14ac:dyDescent="0.25">
      <c r="A661" s="179" t="s">
        <v>80</v>
      </c>
      <c r="B661" s="21" t="s">
        <v>17</v>
      </c>
      <c r="C661" s="50" t="s">
        <v>247</v>
      </c>
      <c r="D661" s="61">
        <v>164.047</v>
      </c>
      <c r="E661" s="61">
        <v>143.09399999999999</v>
      </c>
      <c r="F661" s="61">
        <v>143.09399999999999</v>
      </c>
      <c r="G661" s="46">
        <f t="shared" si="230"/>
        <v>0</v>
      </c>
      <c r="H661" s="46">
        <f t="shared" si="231"/>
        <v>20.953000000000003</v>
      </c>
      <c r="I661" s="46">
        <f t="shared" si="232"/>
        <v>87.227440916322763</v>
      </c>
    </row>
    <row r="662" spans="1:9" s="85" customFormat="1" ht="30" customHeight="1" x14ac:dyDescent="0.25">
      <c r="A662" s="179" t="s">
        <v>82</v>
      </c>
      <c r="B662" s="21" t="s">
        <v>17</v>
      </c>
      <c r="C662" s="50" t="s">
        <v>248</v>
      </c>
      <c r="D662" s="61">
        <v>94.899000000000001</v>
      </c>
      <c r="E662" s="61">
        <v>94.899000000000001</v>
      </c>
      <c r="F662" s="61">
        <v>94.899000000000001</v>
      </c>
      <c r="G662" s="46">
        <f t="shared" si="230"/>
        <v>0</v>
      </c>
      <c r="H662" s="46">
        <f t="shared" si="231"/>
        <v>0</v>
      </c>
      <c r="I662" s="46">
        <f t="shared" si="232"/>
        <v>100</v>
      </c>
    </row>
    <row r="663" spans="1:9" s="85" customFormat="1" ht="30" customHeight="1" x14ac:dyDescent="0.25">
      <c r="A663" s="179" t="s">
        <v>84</v>
      </c>
      <c r="B663" s="21" t="s">
        <v>17</v>
      </c>
      <c r="C663" s="50" t="s">
        <v>249</v>
      </c>
      <c r="D663" s="61">
        <v>85.286000000000001</v>
      </c>
      <c r="E663" s="61">
        <v>85.286000000000001</v>
      </c>
      <c r="F663" s="61">
        <v>85.286000000000001</v>
      </c>
      <c r="G663" s="46">
        <f t="shared" si="230"/>
        <v>0</v>
      </c>
      <c r="H663" s="46">
        <f t="shared" si="231"/>
        <v>0</v>
      </c>
      <c r="I663" s="46">
        <f t="shared" si="232"/>
        <v>100</v>
      </c>
    </row>
    <row r="664" spans="1:9" s="77" customFormat="1" ht="52.5" customHeight="1" x14ac:dyDescent="0.25">
      <c r="A664" s="178" t="s">
        <v>36</v>
      </c>
      <c r="B664" s="43"/>
      <c r="C664" s="13" t="s">
        <v>252</v>
      </c>
      <c r="D664" s="45">
        <f>SUM(D665:D666)</f>
        <v>650</v>
      </c>
      <c r="E664" s="45">
        <f>SUM(E665:E666)</f>
        <v>352.26400000000001</v>
      </c>
      <c r="F664" s="45">
        <f>SUM(F665:F666)</f>
        <v>352.26400000000001</v>
      </c>
      <c r="G664" s="45">
        <f t="shared" si="221"/>
        <v>0</v>
      </c>
      <c r="H664" s="45">
        <f t="shared" si="222"/>
        <v>297.73599999999999</v>
      </c>
      <c r="I664" s="45">
        <f>F664/D664*100</f>
        <v>54.194461538461539</v>
      </c>
    </row>
    <row r="665" spans="1:9" s="77" customFormat="1" ht="43.5" customHeight="1" x14ac:dyDescent="0.25">
      <c r="A665" s="179" t="s">
        <v>936</v>
      </c>
      <c r="B665" s="94">
        <v>441</v>
      </c>
      <c r="C665" s="50" t="s">
        <v>937</v>
      </c>
      <c r="D665" s="61">
        <v>350</v>
      </c>
      <c r="E665" s="61">
        <v>55.241</v>
      </c>
      <c r="F665" s="61">
        <v>55.241</v>
      </c>
      <c r="G665" s="59">
        <f t="shared" si="221"/>
        <v>0</v>
      </c>
      <c r="H665" s="59">
        <f t="shared" si="222"/>
        <v>294.75900000000001</v>
      </c>
      <c r="I665" s="59">
        <f>F665/D665*100</f>
        <v>15.783142857142856</v>
      </c>
    </row>
    <row r="666" spans="1:9" ht="48" customHeight="1" x14ac:dyDescent="0.25">
      <c r="A666" s="179" t="s">
        <v>564</v>
      </c>
      <c r="B666" s="21" t="s">
        <v>17</v>
      </c>
      <c r="C666" s="50" t="s">
        <v>250</v>
      </c>
      <c r="D666" s="61">
        <v>300</v>
      </c>
      <c r="E666" s="61">
        <v>297.02300000000002</v>
      </c>
      <c r="F666" s="61">
        <v>297.02300000000002</v>
      </c>
      <c r="G666" s="46">
        <f t="shared" si="221"/>
        <v>0</v>
      </c>
      <c r="H666" s="46">
        <f t="shared" si="222"/>
        <v>2.9769999999999754</v>
      </c>
      <c r="I666" s="46">
        <f t="shared" si="223"/>
        <v>99.007666666666665</v>
      </c>
    </row>
    <row r="667" spans="1:9" ht="75.75" customHeight="1" x14ac:dyDescent="0.25">
      <c r="A667" s="178" t="s">
        <v>251</v>
      </c>
      <c r="B667" s="43"/>
      <c r="C667" s="13" t="s">
        <v>253</v>
      </c>
      <c r="D667" s="45">
        <f>SUM(D668:D687)</f>
        <v>60915.897990000012</v>
      </c>
      <c r="E667" s="45">
        <f>SUM(E668:E687)</f>
        <v>59880.960780000009</v>
      </c>
      <c r="F667" s="45">
        <f>SUM(F668:F687)</f>
        <v>59880.960780000009</v>
      </c>
      <c r="G667" s="45">
        <f>SUM(G669:G687)</f>
        <v>0</v>
      </c>
      <c r="H667" s="45">
        <f t="shared" ref="H667:H686" si="233">D667-F667</f>
        <v>1034.9372100000037</v>
      </c>
      <c r="I667" s="45">
        <f t="shared" ref="I667:I686" si="234">F667/D667*100</f>
        <v>98.301039229250293</v>
      </c>
    </row>
    <row r="668" spans="1:9" s="217" customFormat="1" ht="15.75" x14ac:dyDescent="0.25">
      <c r="A668" s="216" t="s">
        <v>1133</v>
      </c>
      <c r="B668" s="62">
        <v>441</v>
      </c>
      <c r="C668" s="50" t="s">
        <v>1134</v>
      </c>
      <c r="D668" s="59">
        <v>592.54</v>
      </c>
      <c r="E668" s="59">
        <v>498</v>
      </c>
      <c r="F668" s="59">
        <v>498</v>
      </c>
      <c r="G668" s="59"/>
      <c r="H668" s="59"/>
      <c r="I668" s="59"/>
    </row>
    <row r="669" spans="1:9" s="78" customFormat="1" ht="31.5" customHeight="1" x14ac:dyDescent="0.25">
      <c r="A669" s="179" t="s">
        <v>938</v>
      </c>
      <c r="B669" s="62">
        <v>441</v>
      </c>
      <c r="C669" s="50" t="s">
        <v>948</v>
      </c>
      <c r="D669" s="61">
        <v>12631.333000000001</v>
      </c>
      <c r="E669" s="61">
        <v>12631.333329999999</v>
      </c>
      <c r="F669" s="61">
        <v>12631.333329999999</v>
      </c>
      <c r="G669" s="59">
        <v>0</v>
      </c>
      <c r="H669" s="59">
        <f t="shared" si="233"/>
        <v>-3.2999999893945642E-4</v>
      </c>
      <c r="I669" s="59">
        <f t="shared" si="234"/>
        <v>100.00000261255086</v>
      </c>
    </row>
    <row r="670" spans="1:9" s="78" customFormat="1" ht="30.75" customHeight="1" x14ac:dyDescent="0.25">
      <c r="A670" s="179" t="s">
        <v>939</v>
      </c>
      <c r="B670" s="62">
        <v>441</v>
      </c>
      <c r="C670" s="50" t="s">
        <v>949</v>
      </c>
      <c r="D670" s="61">
        <v>8426.6666700000005</v>
      </c>
      <c r="E670" s="61">
        <v>8426.6666700000005</v>
      </c>
      <c r="F670" s="61">
        <v>8426.6666700000005</v>
      </c>
      <c r="G670" s="59">
        <v>0</v>
      </c>
      <c r="H670" s="59">
        <f t="shared" si="233"/>
        <v>0</v>
      </c>
      <c r="I670" s="59">
        <f t="shared" si="234"/>
        <v>100</v>
      </c>
    </row>
    <row r="671" spans="1:9" s="78" customFormat="1" ht="60.75" customHeight="1" x14ac:dyDescent="0.25">
      <c r="A671" s="179" t="s">
        <v>940</v>
      </c>
      <c r="B671" s="62">
        <v>441</v>
      </c>
      <c r="C671" s="50" t="s">
        <v>950</v>
      </c>
      <c r="D671" s="61">
        <v>1180</v>
      </c>
      <c r="E671" s="61">
        <v>1180</v>
      </c>
      <c r="F671" s="61">
        <v>1180</v>
      </c>
      <c r="G671" s="59">
        <v>0</v>
      </c>
      <c r="H671" s="59">
        <f t="shared" si="233"/>
        <v>0</v>
      </c>
      <c r="I671" s="59">
        <f t="shared" si="234"/>
        <v>100</v>
      </c>
    </row>
    <row r="672" spans="1:9" s="78" customFormat="1" ht="39.75" hidden="1" customHeight="1" x14ac:dyDescent="0.25">
      <c r="A672" s="179"/>
      <c r="B672" s="62"/>
      <c r="C672" s="50"/>
      <c r="D672" s="61"/>
      <c r="E672" s="61"/>
      <c r="F672" s="61"/>
      <c r="G672" s="59"/>
      <c r="H672" s="59"/>
      <c r="I672" s="59"/>
    </row>
    <row r="673" spans="1:9" s="78" customFormat="1" ht="44.25" customHeight="1" x14ac:dyDescent="0.25">
      <c r="A673" s="179" t="s">
        <v>306</v>
      </c>
      <c r="B673" s="62">
        <v>441</v>
      </c>
      <c r="C673" s="50" t="s">
        <v>317</v>
      </c>
      <c r="D673" s="61">
        <v>100</v>
      </c>
      <c r="E673" s="61">
        <v>100</v>
      </c>
      <c r="F673" s="61">
        <v>100</v>
      </c>
      <c r="G673" s="59">
        <v>0</v>
      </c>
      <c r="H673" s="59">
        <f t="shared" si="233"/>
        <v>0</v>
      </c>
      <c r="I673" s="59">
        <f t="shared" si="234"/>
        <v>100</v>
      </c>
    </row>
    <row r="674" spans="1:9" s="78" customFormat="1" ht="57" customHeight="1" x14ac:dyDescent="0.25">
      <c r="A674" s="179" t="s">
        <v>307</v>
      </c>
      <c r="B674" s="62">
        <v>441</v>
      </c>
      <c r="C674" s="50" t="s">
        <v>318</v>
      </c>
      <c r="D674" s="61">
        <v>200</v>
      </c>
      <c r="E674" s="61">
        <v>58.366</v>
      </c>
      <c r="F674" s="61">
        <v>58.366</v>
      </c>
      <c r="G674" s="59">
        <v>0</v>
      </c>
      <c r="H674" s="59">
        <f t="shared" si="233"/>
        <v>141.63400000000001</v>
      </c>
      <c r="I674" s="59">
        <f t="shared" si="234"/>
        <v>29.182999999999996</v>
      </c>
    </row>
    <row r="675" spans="1:9" s="78" customFormat="1" ht="44.25" customHeight="1" x14ac:dyDescent="0.25">
      <c r="A675" s="179" t="s">
        <v>719</v>
      </c>
      <c r="B675" s="62">
        <v>441</v>
      </c>
      <c r="C675" s="50" t="s">
        <v>721</v>
      </c>
      <c r="D675" s="61">
        <v>7167.80447</v>
      </c>
      <c r="E675" s="61">
        <v>7167.80447</v>
      </c>
      <c r="F675" s="61">
        <v>7167.80447</v>
      </c>
      <c r="G675" s="59">
        <v>0</v>
      </c>
      <c r="H675" s="59">
        <f t="shared" si="233"/>
        <v>0</v>
      </c>
      <c r="I675" s="59">
        <f t="shared" si="234"/>
        <v>100</v>
      </c>
    </row>
    <row r="676" spans="1:9" s="78" customFormat="1" ht="51.75" customHeight="1" x14ac:dyDescent="0.25">
      <c r="A676" s="179" t="s">
        <v>565</v>
      </c>
      <c r="B676" s="62">
        <v>441</v>
      </c>
      <c r="C676" s="50" t="s">
        <v>566</v>
      </c>
      <c r="D676" s="61">
        <v>6099.7120000000004</v>
      </c>
      <c r="E676" s="61">
        <v>6099.7120000000004</v>
      </c>
      <c r="F676" s="61">
        <v>6099.7120000000004</v>
      </c>
      <c r="G676" s="59">
        <v>0</v>
      </c>
      <c r="H676" s="59">
        <f t="shared" si="233"/>
        <v>0</v>
      </c>
      <c r="I676" s="59">
        <f t="shared" si="234"/>
        <v>100</v>
      </c>
    </row>
    <row r="677" spans="1:9" s="78" customFormat="1" ht="44.25" customHeight="1" x14ac:dyDescent="0.25">
      <c r="A677" s="179" t="s">
        <v>941</v>
      </c>
      <c r="B677" s="62">
        <v>441</v>
      </c>
      <c r="C677" s="50" t="s">
        <v>951</v>
      </c>
      <c r="D677" s="61">
        <v>1424.0236500000001</v>
      </c>
      <c r="E677" s="61">
        <v>1424.02331</v>
      </c>
      <c r="F677" s="61">
        <v>1424.02331</v>
      </c>
      <c r="G677" s="59">
        <v>0</v>
      </c>
      <c r="H677" s="59">
        <f t="shared" si="233"/>
        <v>3.4000000005107722E-4</v>
      </c>
      <c r="I677" s="59">
        <f t="shared" si="234"/>
        <v>99.999976123992042</v>
      </c>
    </row>
    <row r="678" spans="1:9" s="78" customFormat="1" ht="44.25" customHeight="1" x14ac:dyDescent="0.25">
      <c r="A678" s="179" t="s">
        <v>720</v>
      </c>
      <c r="B678" s="62">
        <v>441</v>
      </c>
      <c r="C678" s="50" t="s">
        <v>722</v>
      </c>
      <c r="D678" s="61">
        <v>454.14</v>
      </c>
      <c r="E678" s="61">
        <v>454.14</v>
      </c>
      <c r="F678" s="61">
        <v>454.14</v>
      </c>
      <c r="G678" s="59">
        <v>0</v>
      </c>
      <c r="H678" s="59">
        <f t="shared" si="233"/>
        <v>0</v>
      </c>
      <c r="I678" s="59">
        <f t="shared" si="234"/>
        <v>100</v>
      </c>
    </row>
    <row r="679" spans="1:9" s="78" customFormat="1" ht="78" customHeight="1" x14ac:dyDescent="0.25">
      <c r="A679" s="179" t="s">
        <v>942</v>
      </c>
      <c r="B679" s="62">
        <v>441</v>
      </c>
      <c r="C679" s="50" t="s">
        <v>952</v>
      </c>
      <c r="D679" s="61">
        <v>193.114</v>
      </c>
      <c r="E679" s="61">
        <v>193.114</v>
      </c>
      <c r="F679" s="61">
        <v>193.114</v>
      </c>
      <c r="G679" s="59">
        <v>0</v>
      </c>
      <c r="H679" s="59">
        <f t="shared" si="233"/>
        <v>0</v>
      </c>
      <c r="I679" s="59">
        <f t="shared" si="234"/>
        <v>100</v>
      </c>
    </row>
    <row r="680" spans="1:9" s="78" customFormat="1" ht="46.5" customHeight="1" x14ac:dyDescent="0.25">
      <c r="A680" s="179" t="s">
        <v>943</v>
      </c>
      <c r="B680" s="62">
        <v>441</v>
      </c>
      <c r="C680" s="50" t="s">
        <v>953</v>
      </c>
      <c r="D680" s="61">
        <v>2385.5709999999999</v>
      </c>
      <c r="E680" s="61">
        <v>2385.5709999999999</v>
      </c>
      <c r="F680" s="61">
        <v>2385.5709999999999</v>
      </c>
      <c r="G680" s="59">
        <v>0</v>
      </c>
      <c r="H680" s="59">
        <f t="shared" si="233"/>
        <v>0</v>
      </c>
      <c r="I680" s="59">
        <f t="shared" si="234"/>
        <v>100</v>
      </c>
    </row>
    <row r="681" spans="1:9" s="78" customFormat="1" ht="46.5" customHeight="1" x14ac:dyDescent="0.25">
      <c r="A681" s="179" t="s">
        <v>944</v>
      </c>
      <c r="B681" s="62">
        <v>441</v>
      </c>
      <c r="C681" s="50" t="s">
        <v>954</v>
      </c>
      <c r="D681" s="61">
        <v>68.365200000000002</v>
      </c>
      <c r="E681" s="61">
        <v>0</v>
      </c>
      <c r="F681" s="61">
        <v>0</v>
      </c>
      <c r="G681" s="59">
        <v>0</v>
      </c>
      <c r="H681" s="59">
        <f t="shared" si="233"/>
        <v>68.365200000000002</v>
      </c>
      <c r="I681" s="59">
        <f t="shared" si="234"/>
        <v>0</v>
      </c>
    </row>
    <row r="682" spans="1:9" s="78" customFormat="1" ht="54" customHeight="1" x14ac:dyDescent="0.25">
      <c r="A682" s="179" t="s">
        <v>945</v>
      </c>
      <c r="B682" s="62">
        <v>441</v>
      </c>
      <c r="C682" s="50" t="s">
        <v>955</v>
      </c>
      <c r="D682" s="61">
        <v>268.8</v>
      </c>
      <c r="E682" s="61">
        <v>268.8</v>
      </c>
      <c r="F682" s="61">
        <v>268.8</v>
      </c>
      <c r="G682" s="59">
        <v>0</v>
      </c>
      <c r="H682" s="59">
        <f t="shared" si="233"/>
        <v>0</v>
      </c>
      <c r="I682" s="59">
        <f t="shared" si="234"/>
        <v>100</v>
      </c>
    </row>
    <row r="683" spans="1:9" s="78" customFormat="1" ht="48" customHeight="1" x14ac:dyDescent="0.25">
      <c r="A683" s="179" t="s">
        <v>1136</v>
      </c>
      <c r="B683" s="62">
        <v>441</v>
      </c>
      <c r="C683" s="50" t="s">
        <v>1135</v>
      </c>
      <c r="D683" s="61">
        <v>2498.0459999999998</v>
      </c>
      <c r="E683" s="61">
        <v>1767.982</v>
      </c>
      <c r="F683" s="61">
        <v>1767.982</v>
      </c>
      <c r="G683" s="59">
        <v>0</v>
      </c>
      <c r="H683" s="59">
        <f t="shared" si="233"/>
        <v>730.06399999999985</v>
      </c>
      <c r="I683" s="59">
        <f t="shared" si="234"/>
        <v>70.77459742534765</v>
      </c>
    </row>
    <row r="684" spans="1:9" s="78" customFormat="1" ht="36" customHeight="1" x14ac:dyDescent="0.25">
      <c r="A684" s="179" t="s">
        <v>1138</v>
      </c>
      <c r="B684" s="62">
        <v>441</v>
      </c>
      <c r="C684" s="50" t="s">
        <v>1137</v>
      </c>
      <c r="D684" s="61">
        <v>28.231999999999999</v>
      </c>
      <c r="E684" s="61">
        <v>28.231999999999999</v>
      </c>
      <c r="F684" s="61">
        <v>28.231999999999999</v>
      </c>
      <c r="G684" s="59">
        <v>0</v>
      </c>
      <c r="H684" s="59">
        <f t="shared" si="233"/>
        <v>0</v>
      </c>
      <c r="I684" s="59">
        <f t="shared" si="234"/>
        <v>100</v>
      </c>
    </row>
    <row r="685" spans="1:9" s="78" customFormat="1" ht="46.5" customHeight="1" x14ac:dyDescent="0.25">
      <c r="A685" s="179" t="s">
        <v>1140</v>
      </c>
      <c r="B685" s="62">
        <v>441</v>
      </c>
      <c r="C685" s="50" t="s">
        <v>1139</v>
      </c>
      <c r="D685" s="61">
        <v>158.63499999999999</v>
      </c>
      <c r="E685" s="61">
        <v>158.63499999999999</v>
      </c>
      <c r="F685" s="61">
        <v>158.63499999999999</v>
      </c>
      <c r="G685" s="59">
        <v>0</v>
      </c>
      <c r="H685" s="59">
        <f t="shared" si="233"/>
        <v>0</v>
      </c>
      <c r="I685" s="59">
        <f t="shared" si="234"/>
        <v>100</v>
      </c>
    </row>
    <row r="686" spans="1:9" s="78" customFormat="1" ht="48.75" customHeight="1" x14ac:dyDescent="0.25">
      <c r="A686" s="179" t="s">
        <v>1142</v>
      </c>
      <c r="B686" s="62">
        <v>441</v>
      </c>
      <c r="C686" s="50" t="s">
        <v>1141</v>
      </c>
      <c r="D686" s="61">
        <v>17038.915000000001</v>
      </c>
      <c r="E686" s="61">
        <v>17038.580999999998</v>
      </c>
      <c r="F686" s="61">
        <v>17038.580999999998</v>
      </c>
      <c r="G686" s="59">
        <v>0</v>
      </c>
      <c r="H686" s="59">
        <f t="shared" si="233"/>
        <v>0.33400000000256114</v>
      </c>
      <c r="I686" s="59">
        <f t="shared" si="234"/>
        <v>99.998039781288867</v>
      </c>
    </row>
    <row r="687" spans="1:9" s="78" customFormat="1" ht="37.5" hidden="1" customHeight="1" x14ac:dyDescent="0.25">
      <c r="A687" s="179"/>
      <c r="B687" s="62"/>
      <c r="C687" s="50"/>
      <c r="D687" s="61"/>
      <c r="E687" s="61"/>
      <c r="F687" s="61"/>
      <c r="G687" s="59"/>
      <c r="H687" s="59"/>
      <c r="I687" s="59"/>
    </row>
    <row r="688" spans="1:9" s="78" customFormat="1" ht="47.25" customHeight="1" x14ac:dyDescent="0.25">
      <c r="A688" s="188" t="s">
        <v>723</v>
      </c>
      <c r="B688" s="167"/>
      <c r="C688" s="140" t="s">
        <v>724</v>
      </c>
      <c r="D688" s="119">
        <f>SUM(D689:D694)</f>
        <v>7422.6467400000001</v>
      </c>
      <c r="E688" s="119">
        <f>SUM(E689:E694)</f>
        <v>5428.3129900000004</v>
      </c>
      <c r="F688" s="119">
        <f>SUM(F689:F694)</f>
        <v>5428.3129900000004</v>
      </c>
      <c r="G688" s="45">
        <f>SUM(G689:G710)</f>
        <v>0</v>
      </c>
      <c r="H688" s="45">
        <f t="shared" ref="H688:H694" si="235">D688-F688</f>
        <v>1994.3337499999998</v>
      </c>
      <c r="I688" s="45">
        <f t="shared" ref="I688:I694" si="236">F688/D688*100</f>
        <v>73.131770649238788</v>
      </c>
    </row>
    <row r="689" spans="1:9" s="78" customFormat="1" ht="29.25" hidden="1" customHeight="1" x14ac:dyDescent="0.25">
      <c r="A689" s="179"/>
      <c r="B689" s="62"/>
      <c r="C689" s="50"/>
      <c r="D689" s="61"/>
      <c r="E689" s="61"/>
      <c r="F689" s="61"/>
      <c r="G689" s="59"/>
      <c r="H689" s="59"/>
      <c r="I689" s="59"/>
    </row>
    <row r="690" spans="1:9" s="78" customFormat="1" ht="38.25" customHeight="1" x14ac:dyDescent="0.25">
      <c r="A690" s="179" t="s">
        <v>946</v>
      </c>
      <c r="B690" s="62">
        <v>441</v>
      </c>
      <c r="C690" s="50" t="s">
        <v>727</v>
      </c>
      <c r="D690" s="61">
        <v>1298.1103000000001</v>
      </c>
      <c r="E690" s="61">
        <v>1298.1103000000001</v>
      </c>
      <c r="F690" s="61">
        <v>1298.1103000000001</v>
      </c>
      <c r="G690" s="59">
        <f>SUM(G691:G712)</f>
        <v>0</v>
      </c>
      <c r="H690" s="59">
        <f t="shared" si="235"/>
        <v>0</v>
      </c>
      <c r="I690" s="59">
        <f t="shared" si="236"/>
        <v>100</v>
      </c>
    </row>
    <row r="691" spans="1:9" s="78" customFormat="1" ht="44.25" customHeight="1" x14ac:dyDescent="0.25">
      <c r="A691" s="179" t="s">
        <v>725</v>
      </c>
      <c r="B691" s="62">
        <v>441</v>
      </c>
      <c r="C691" s="50" t="s">
        <v>728</v>
      </c>
      <c r="D691" s="61">
        <v>800</v>
      </c>
      <c r="E691" s="61">
        <v>750</v>
      </c>
      <c r="F691" s="61">
        <v>750</v>
      </c>
      <c r="G691" s="59">
        <f>SUM(G692:G713)</f>
        <v>0</v>
      </c>
      <c r="H691" s="59">
        <f t="shared" si="235"/>
        <v>50</v>
      </c>
      <c r="I691" s="59">
        <f t="shared" si="236"/>
        <v>93.75</v>
      </c>
    </row>
    <row r="692" spans="1:9" s="78" customFormat="1" ht="62.25" customHeight="1" x14ac:dyDescent="0.25">
      <c r="A692" s="179" t="s">
        <v>726</v>
      </c>
      <c r="B692" s="62">
        <v>441</v>
      </c>
      <c r="C692" s="50" t="s">
        <v>729</v>
      </c>
      <c r="D692" s="61">
        <v>1600</v>
      </c>
      <c r="E692" s="61">
        <v>334.71600000000001</v>
      </c>
      <c r="F692" s="61">
        <v>334.71600000000001</v>
      </c>
      <c r="G692" s="59">
        <f>SUM(G693:G714)</f>
        <v>0</v>
      </c>
      <c r="H692" s="59">
        <f t="shared" si="235"/>
        <v>1265.2840000000001</v>
      </c>
      <c r="I692" s="59">
        <f t="shared" si="236"/>
        <v>20.919750000000001</v>
      </c>
    </row>
    <row r="693" spans="1:9" s="78" customFormat="1" ht="39" customHeight="1" x14ac:dyDescent="0.25">
      <c r="A693" s="179" t="s">
        <v>947</v>
      </c>
      <c r="B693" s="62">
        <v>441</v>
      </c>
      <c r="C693" s="50" t="s">
        <v>956</v>
      </c>
      <c r="D693" s="61">
        <v>3045.4866900000002</v>
      </c>
      <c r="E693" s="61">
        <v>3045.4866900000002</v>
      </c>
      <c r="F693" s="61">
        <v>3045.4866900000002</v>
      </c>
      <c r="G693" s="59">
        <f>SUM(G694:G717)</f>
        <v>0</v>
      </c>
      <c r="H693" s="59">
        <f t="shared" si="235"/>
        <v>0</v>
      </c>
      <c r="I693" s="59">
        <f t="shared" si="236"/>
        <v>100</v>
      </c>
    </row>
    <row r="694" spans="1:9" s="78" customFormat="1" ht="32.25" customHeight="1" x14ac:dyDescent="0.25">
      <c r="A694" s="179" t="s">
        <v>569</v>
      </c>
      <c r="B694" s="62">
        <v>441</v>
      </c>
      <c r="C694" s="50" t="s">
        <v>730</v>
      </c>
      <c r="D694" s="61">
        <v>679.04975000000002</v>
      </c>
      <c r="E694" s="61">
        <v>0</v>
      </c>
      <c r="F694" s="61">
        <v>0</v>
      </c>
      <c r="G694" s="59">
        <f>SUM(G695:G718)</f>
        <v>0</v>
      </c>
      <c r="H694" s="59">
        <f t="shared" si="235"/>
        <v>679.04975000000002</v>
      </c>
      <c r="I694" s="59">
        <f t="shared" si="236"/>
        <v>0</v>
      </c>
    </row>
    <row r="695" spans="1:9" s="76" customFormat="1" ht="56.25" customHeight="1" x14ac:dyDescent="0.25">
      <c r="A695" s="226" t="s">
        <v>69</v>
      </c>
      <c r="B695" s="224"/>
      <c r="C695" s="224"/>
      <c r="D695" s="224"/>
      <c r="E695" s="224"/>
      <c r="F695" s="224"/>
      <c r="G695" s="224"/>
      <c r="H695" s="224"/>
      <c r="I695" s="224"/>
    </row>
    <row r="696" spans="1:9" s="75" customFormat="1" ht="36" customHeight="1" x14ac:dyDescent="0.3">
      <c r="A696" s="176" t="s">
        <v>1</v>
      </c>
      <c r="B696" s="9"/>
      <c r="C696" s="110">
        <v>2200000000</v>
      </c>
      <c r="D696" s="116">
        <f>D698+D748+D750+D776+D778</f>
        <v>80140.933940000032</v>
      </c>
      <c r="E696" s="116">
        <f>E698+E748+E750+E776+E778</f>
        <v>78517.871000000028</v>
      </c>
      <c r="F696" s="116">
        <f>F698+F748+F750+F776+F778</f>
        <v>78517.871000000028</v>
      </c>
      <c r="G696" s="116">
        <f>G698+G748+G750+G776+G778</f>
        <v>0</v>
      </c>
      <c r="H696" s="116">
        <f>H698+H748+H750+H776+H778</f>
        <v>1623.0629399999914</v>
      </c>
      <c r="I696" s="116">
        <f t="shared" ref="I696" si="237">F696/D696*100</f>
        <v>97.974739174845212</v>
      </c>
    </row>
    <row r="697" spans="1:9" ht="27.75" customHeight="1" x14ac:dyDescent="0.25">
      <c r="A697" s="177" t="s">
        <v>5</v>
      </c>
      <c r="B697" s="11"/>
      <c r="C697" s="11"/>
      <c r="D697" s="11"/>
      <c r="E697" s="11"/>
      <c r="F697" s="92"/>
      <c r="G697" s="11"/>
      <c r="H697" s="11"/>
      <c r="I697" s="11"/>
    </row>
    <row r="698" spans="1:9" s="77" customFormat="1" ht="36" customHeight="1" x14ac:dyDescent="0.25">
      <c r="A698" s="178" t="s">
        <v>38</v>
      </c>
      <c r="B698" s="13"/>
      <c r="C698" s="49">
        <v>2210000000</v>
      </c>
      <c r="D698" s="45">
        <f>SUM(D699:D747)</f>
        <v>66204.478110000011</v>
      </c>
      <c r="E698" s="45">
        <f>SUM(E699:E747)</f>
        <v>65204.32900000002</v>
      </c>
      <c r="F698" s="45">
        <f>SUM(F699:F747)</f>
        <v>65204.32900000002</v>
      </c>
      <c r="G698" s="45">
        <f t="shared" ref="G698:G777" si="238">E698-F698</f>
        <v>0</v>
      </c>
      <c r="H698" s="45">
        <f t="shared" ref="H698:H777" si="239">D698-F698</f>
        <v>1000.1491099999912</v>
      </c>
      <c r="I698" s="45">
        <f t="shared" ref="I698:I777" si="240">F698/D698*100</f>
        <v>98.489302931535505</v>
      </c>
    </row>
    <row r="699" spans="1:9" s="217" customFormat="1" ht="102" customHeight="1" x14ac:dyDescent="0.25">
      <c r="A699" s="216" t="s">
        <v>1143</v>
      </c>
      <c r="B699" s="21" t="s">
        <v>17</v>
      </c>
      <c r="C699" s="219">
        <v>2210076660</v>
      </c>
      <c r="D699" s="59">
        <v>3000</v>
      </c>
      <c r="E699" s="59">
        <v>3000</v>
      </c>
      <c r="F699" s="59">
        <v>3000</v>
      </c>
      <c r="G699" s="46">
        <f t="shared" ref="G699" si="241">E699-F699</f>
        <v>0</v>
      </c>
      <c r="H699" s="46">
        <f t="shared" ref="H699" si="242">D699-F699</f>
        <v>0</v>
      </c>
      <c r="I699" s="46">
        <f t="shared" ref="I699" si="243">F699/D699*100</f>
        <v>100</v>
      </c>
    </row>
    <row r="700" spans="1:9" s="217" customFormat="1" ht="37.5" customHeight="1" x14ac:dyDescent="0.25">
      <c r="A700" s="216" t="s">
        <v>1144</v>
      </c>
      <c r="B700" s="55">
        <v>441</v>
      </c>
      <c r="C700" s="219" t="s">
        <v>1145</v>
      </c>
      <c r="D700" s="59">
        <v>203.64</v>
      </c>
      <c r="E700" s="59">
        <v>203.64</v>
      </c>
      <c r="F700" s="59">
        <v>203.64</v>
      </c>
      <c r="G700" s="46">
        <f t="shared" ref="G700" si="244">E700-F700</f>
        <v>0</v>
      </c>
      <c r="H700" s="46">
        <f t="shared" ref="H700" si="245">D700-F700</f>
        <v>0</v>
      </c>
      <c r="I700" s="46">
        <f t="shared" ref="I700" si="246">F700/D700*100</f>
        <v>100</v>
      </c>
    </row>
    <row r="701" spans="1:9" ht="42" customHeight="1" x14ac:dyDescent="0.25">
      <c r="A701" s="179" t="s">
        <v>957</v>
      </c>
      <c r="B701" s="21" t="s">
        <v>17</v>
      </c>
      <c r="C701" s="50" t="s">
        <v>733</v>
      </c>
      <c r="D701" s="61">
        <v>1975.691</v>
      </c>
      <c r="E701" s="61">
        <v>1835.9760000000001</v>
      </c>
      <c r="F701" s="61">
        <v>1835.9760000000001</v>
      </c>
      <c r="G701" s="46">
        <f t="shared" si="238"/>
        <v>0</v>
      </c>
      <c r="H701" s="46">
        <f t="shared" si="239"/>
        <v>139.71499999999992</v>
      </c>
      <c r="I701" s="46">
        <f t="shared" si="240"/>
        <v>92.928296985712848</v>
      </c>
    </row>
    <row r="702" spans="1:9" ht="45" customHeight="1" x14ac:dyDescent="0.25">
      <c r="A702" s="179" t="s">
        <v>958</v>
      </c>
      <c r="B702" s="21" t="s">
        <v>17</v>
      </c>
      <c r="C702" s="50" t="s">
        <v>573</v>
      </c>
      <c r="D702" s="61">
        <v>72.040000000000006</v>
      </c>
      <c r="E702" s="61">
        <v>72.040000000000006</v>
      </c>
      <c r="F702" s="61">
        <v>72.040000000000006</v>
      </c>
      <c r="G702" s="46">
        <f t="shared" si="238"/>
        <v>0</v>
      </c>
      <c r="H702" s="46">
        <f t="shared" si="239"/>
        <v>0</v>
      </c>
      <c r="I702" s="46">
        <f t="shared" si="240"/>
        <v>100</v>
      </c>
    </row>
    <row r="703" spans="1:9" ht="45" customHeight="1" x14ac:dyDescent="0.25">
      <c r="A703" s="179" t="s">
        <v>1157</v>
      </c>
      <c r="B703" s="21" t="s">
        <v>17</v>
      </c>
      <c r="C703" s="50" t="s">
        <v>1146</v>
      </c>
      <c r="D703" s="61">
        <v>303.60399999999998</v>
      </c>
      <c r="E703" s="61">
        <v>303.60399999999998</v>
      </c>
      <c r="F703" s="61">
        <v>303.60399999999998</v>
      </c>
      <c r="G703" s="46">
        <f t="shared" ref="G703:G706" si="247">E703-F703</f>
        <v>0</v>
      </c>
      <c r="H703" s="46">
        <f t="shared" ref="H703:H706" si="248">D703-F703</f>
        <v>0</v>
      </c>
      <c r="I703" s="46">
        <f t="shared" ref="I703:I706" si="249">F703/D703*100</f>
        <v>100</v>
      </c>
    </row>
    <row r="704" spans="1:9" ht="66.75" customHeight="1" x14ac:dyDescent="0.25">
      <c r="A704" s="179" t="s">
        <v>1158</v>
      </c>
      <c r="B704" s="21" t="s">
        <v>17</v>
      </c>
      <c r="C704" s="50" t="s">
        <v>1147</v>
      </c>
      <c r="D704" s="61">
        <v>500.52300000000002</v>
      </c>
      <c r="E704" s="61">
        <v>500.52300000000002</v>
      </c>
      <c r="F704" s="61">
        <v>500.52300000000002</v>
      </c>
      <c r="G704" s="46">
        <f t="shared" si="247"/>
        <v>0</v>
      </c>
      <c r="H704" s="46">
        <f t="shared" si="248"/>
        <v>0</v>
      </c>
      <c r="I704" s="46">
        <f t="shared" si="249"/>
        <v>100</v>
      </c>
    </row>
    <row r="705" spans="1:9" ht="74.25" customHeight="1" x14ac:dyDescent="0.25">
      <c r="A705" s="179" t="s">
        <v>1159</v>
      </c>
      <c r="B705" s="21" t="s">
        <v>17</v>
      </c>
      <c r="C705" s="50" t="s">
        <v>1148</v>
      </c>
      <c r="D705" s="61">
        <v>219.68299999999999</v>
      </c>
      <c r="E705" s="61">
        <v>219.68299999999999</v>
      </c>
      <c r="F705" s="61">
        <v>219.68299999999999</v>
      </c>
      <c r="G705" s="46">
        <f t="shared" si="247"/>
        <v>0</v>
      </c>
      <c r="H705" s="46">
        <f t="shared" si="248"/>
        <v>0</v>
      </c>
      <c r="I705" s="46">
        <f t="shared" si="249"/>
        <v>100</v>
      </c>
    </row>
    <row r="706" spans="1:9" ht="45" customHeight="1" x14ac:dyDescent="0.25">
      <c r="A706" s="179" t="s">
        <v>1160</v>
      </c>
      <c r="B706" s="21" t="s">
        <v>17</v>
      </c>
      <c r="C706" s="50" t="s">
        <v>1149</v>
      </c>
      <c r="D706" s="61">
        <v>599.52200000000005</v>
      </c>
      <c r="E706" s="61">
        <v>478.75700000000001</v>
      </c>
      <c r="F706" s="61">
        <v>478.75700000000001</v>
      </c>
      <c r="G706" s="46">
        <f t="shared" si="247"/>
        <v>0</v>
      </c>
      <c r="H706" s="46">
        <f t="shared" si="248"/>
        <v>120.76500000000004</v>
      </c>
      <c r="I706" s="46">
        <f t="shared" si="249"/>
        <v>79.856452307004574</v>
      </c>
    </row>
    <row r="707" spans="1:9" s="200" customFormat="1" ht="33" hidden="1" customHeight="1" x14ac:dyDescent="0.25">
      <c r="A707" s="195"/>
      <c r="B707" s="215"/>
      <c r="C707" s="196"/>
      <c r="D707" s="197"/>
      <c r="E707" s="197"/>
      <c r="F707" s="197"/>
      <c r="G707" s="220"/>
      <c r="H707" s="220"/>
      <c r="I707" s="220"/>
    </row>
    <row r="708" spans="1:9" ht="35.25" customHeight="1" x14ac:dyDescent="0.25">
      <c r="A708" s="179" t="s">
        <v>959</v>
      </c>
      <c r="B708" s="21" t="s">
        <v>17</v>
      </c>
      <c r="C708" s="50" t="s">
        <v>966</v>
      </c>
      <c r="D708" s="61">
        <v>2000.626</v>
      </c>
      <c r="E708" s="61">
        <v>2000.626</v>
      </c>
      <c r="F708" s="61">
        <v>2000.626</v>
      </c>
      <c r="G708" s="46">
        <f t="shared" si="238"/>
        <v>0</v>
      </c>
      <c r="H708" s="46">
        <f t="shared" si="239"/>
        <v>0</v>
      </c>
      <c r="I708" s="46">
        <f t="shared" si="240"/>
        <v>100</v>
      </c>
    </row>
    <row r="709" spans="1:9" ht="42" customHeight="1" x14ac:dyDescent="0.25">
      <c r="A709" s="179" t="s">
        <v>731</v>
      </c>
      <c r="B709" s="21" t="s">
        <v>17</v>
      </c>
      <c r="C709" s="50" t="s">
        <v>734</v>
      </c>
      <c r="D709" s="61">
        <v>1453.232</v>
      </c>
      <c r="E709" s="61">
        <v>1453.23</v>
      </c>
      <c r="F709" s="61">
        <v>1453.23</v>
      </c>
      <c r="G709" s="46">
        <f t="shared" si="238"/>
        <v>0</v>
      </c>
      <c r="H709" s="46">
        <f t="shared" si="239"/>
        <v>1.9999999999527063E-3</v>
      </c>
      <c r="I709" s="46">
        <f t="shared" si="240"/>
        <v>99.999862375725286</v>
      </c>
    </row>
    <row r="710" spans="1:9" s="200" customFormat="1" ht="52.5" hidden="1" customHeight="1" x14ac:dyDescent="0.25">
      <c r="A710" s="195"/>
      <c r="B710" s="215"/>
      <c r="C710" s="196"/>
      <c r="D710" s="197"/>
      <c r="E710" s="197"/>
      <c r="F710" s="197"/>
      <c r="G710" s="220"/>
      <c r="H710" s="220"/>
      <c r="I710" s="220"/>
    </row>
    <row r="711" spans="1:9" ht="38.25" customHeight="1" x14ac:dyDescent="0.25">
      <c r="A711" s="179" t="s">
        <v>960</v>
      </c>
      <c r="B711" s="21" t="s">
        <v>17</v>
      </c>
      <c r="C711" s="50" t="s">
        <v>735</v>
      </c>
      <c r="D711" s="61">
        <v>14664.79</v>
      </c>
      <c r="E711" s="61">
        <v>14664.79</v>
      </c>
      <c r="F711" s="61">
        <v>14664.79</v>
      </c>
      <c r="G711" s="46">
        <f t="shared" si="238"/>
        <v>0</v>
      </c>
      <c r="H711" s="46">
        <f t="shared" si="239"/>
        <v>0</v>
      </c>
      <c r="I711" s="46">
        <f t="shared" si="240"/>
        <v>100</v>
      </c>
    </row>
    <row r="712" spans="1:9" ht="48.75" customHeight="1" x14ac:dyDescent="0.25">
      <c r="A712" s="179" t="s">
        <v>961</v>
      </c>
      <c r="B712" s="21" t="s">
        <v>17</v>
      </c>
      <c r="C712" s="50" t="s">
        <v>967</v>
      </c>
      <c r="D712" s="61">
        <v>250.0008</v>
      </c>
      <c r="E712" s="61">
        <v>250</v>
      </c>
      <c r="F712" s="61">
        <v>250</v>
      </c>
      <c r="G712" s="46">
        <f t="shared" si="238"/>
        <v>0</v>
      </c>
      <c r="H712" s="46">
        <f t="shared" si="239"/>
        <v>7.9999999999813554E-4</v>
      </c>
      <c r="I712" s="46">
        <f t="shared" si="240"/>
        <v>99.999680001023989</v>
      </c>
    </row>
    <row r="713" spans="1:9" s="200" customFormat="1" ht="42.75" hidden="1" customHeight="1" x14ac:dyDescent="0.25">
      <c r="A713" s="195"/>
      <c r="B713" s="215"/>
      <c r="C713" s="196"/>
      <c r="D713" s="197"/>
      <c r="E713" s="197"/>
      <c r="F713" s="197"/>
      <c r="G713" s="220"/>
      <c r="H713" s="220"/>
      <c r="I713" s="220"/>
    </row>
    <row r="714" spans="1:9" ht="45.75" customHeight="1" x14ac:dyDescent="0.25">
      <c r="A714" s="179" t="s">
        <v>962</v>
      </c>
      <c r="B714" s="21" t="s">
        <v>17</v>
      </c>
      <c r="C714" s="50" t="s">
        <v>968</v>
      </c>
      <c r="D714" s="61">
        <v>1053.2</v>
      </c>
      <c r="E714" s="61">
        <v>1053.2</v>
      </c>
      <c r="F714" s="61">
        <v>1053.2</v>
      </c>
      <c r="G714" s="46">
        <f t="shared" si="238"/>
        <v>0</v>
      </c>
      <c r="H714" s="46">
        <f t="shared" si="239"/>
        <v>0</v>
      </c>
      <c r="I714" s="46">
        <f t="shared" si="240"/>
        <v>100</v>
      </c>
    </row>
    <row r="715" spans="1:9" ht="45.75" customHeight="1" x14ac:dyDescent="0.25">
      <c r="A715" s="179" t="s">
        <v>1161</v>
      </c>
      <c r="B715" s="21" t="s">
        <v>17</v>
      </c>
      <c r="C715" s="50" t="s">
        <v>1150</v>
      </c>
      <c r="D715" s="61">
        <v>363.161</v>
      </c>
      <c r="E715" s="61">
        <v>363.161</v>
      </c>
      <c r="F715" s="61">
        <v>363.161</v>
      </c>
      <c r="G715" s="46">
        <f t="shared" ref="G715" si="250">E715-F715</f>
        <v>0</v>
      </c>
      <c r="H715" s="46">
        <f t="shared" ref="H715" si="251">D715-F715</f>
        <v>0</v>
      </c>
      <c r="I715" s="46">
        <f t="shared" ref="I715" si="252">F715/D715*100</f>
        <v>100</v>
      </c>
    </row>
    <row r="716" spans="1:9" ht="45.75" hidden="1" customHeight="1" x14ac:dyDescent="0.25">
      <c r="A716" s="179"/>
      <c r="B716" s="21"/>
      <c r="C716" s="50"/>
      <c r="D716" s="61"/>
      <c r="E716" s="61"/>
      <c r="F716" s="61"/>
      <c r="G716" s="46"/>
      <c r="H716" s="46"/>
      <c r="I716" s="46"/>
    </row>
    <row r="717" spans="1:9" s="200" customFormat="1" ht="59.25" hidden="1" customHeight="1" x14ac:dyDescent="0.25">
      <c r="A717" s="195"/>
      <c r="B717" s="215"/>
      <c r="C717" s="196"/>
      <c r="D717" s="197"/>
      <c r="E717" s="197"/>
      <c r="F717" s="197"/>
      <c r="G717" s="220"/>
      <c r="H717" s="220"/>
      <c r="I717" s="220"/>
    </row>
    <row r="718" spans="1:9" ht="37.5" customHeight="1" x14ac:dyDescent="0.25">
      <c r="A718" s="179" t="s">
        <v>328</v>
      </c>
      <c r="B718" s="21" t="s">
        <v>17</v>
      </c>
      <c r="C718" s="50" t="s">
        <v>254</v>
      </c>
      <c r="D718" s="61">
        <v>1742.7370000000001</v>
      </c>
      <c r="E718" s="61">
        <v>1742.74</v>
      </c>
      <c r="F718" s="61">
        <v>1742.74</v>
      </c>
      <c r="G718" s="46">
        <f t="shared" si="238"/>
        <v>0</v>
      </c>
      <c r="H718" s="46">
        <f t="shared" si="239"/>
        <v>-2.9999999999290594E-3</v>
      </c>
      <c r="I718" s="46">
        <f t="shared" si="240"/>
        <v>100.00017214301411</v>
      </c>
    </row>
    <row r="719" spans="1:9" ht="37.5" customHeight="1" x14ac:dyDescent="0.25">
      <c r="A719" s="179" t="s">
        <v>329</v>
      </c>
      <c r="B719" s="21" t="s">
        <v>17</v>
      </c>
      <c r="C719" s="50" t="s">
        <v>255</v>
      </c>
      <c r="D719" s="61">
        <v>350.56299999999999</v>
      </c>
      <c r="E719" s="61">
        <v>350.56299999999999</v>
      </c>
      <c r="F719" s="61">
        <v>350.56299999999999</v>
      </c>
      <c r="G719" s="46">
        <f t="shared" si="238"/>
        <v>0</v>
      </c>
      <c r="H719" s="46">
        <f t="shared" si="239"/>
        <v>0</v>
      </c>
      <c r="I719" s="46">
        <f t="shared" si="240"/>
        <v>100</v>
      </c>
    </row>
    <row r="720" spans="1:9" ht="37.5" customHeight="1" x14ac:dyDescent="0.25">
      <c r="A720" s="179" t="s">
        <v>417</v>
      </c>
      <c r="B720" s="21" t="s">
        <v>17</v>
      </c>
      <c r="C720" s="50" t="s">
        <v>419</v>
      </c>
      <c r="D720" s="61">
        <v>142.197</v>
      </c>
      <c r="E720" s="61">
        <v>142.197</v>
      </c>
      <c r="F720" s="61">
        <v>142.197</v>
      </c>
      <c r="G720" s="46">
        <f t="shared" si="238"/>
        <v>0</v>
      </c>
      <c r="H720" s="46">
        <f t="shared" si="239"/>
        <v>0</v>
      </c>
      <c r="I720" s="46">
        <f t="shared" si="240"/>
        <v>100</v>
      </c>
    </row>
    <row r="721" spans="1:9" ht="37.5" customHeight="1" x14ac:dyDescent="0.25">
      <c r="A721" s="179" t="s">
        <v>330</v>
      </c>
      <c r="B721" s="21" t="s">
        <v>17</v>
      </c>
      <c r="C721" s="50" t="s">
        <v>256</v>
      </c>
      <c r="D721" s="61">
        <v>98.686999999999998</v>
      </c>
      <c r="E721" s="61">
        <v>98.686999999999998</v>
      </c>
      <c r="F721" s="61">
        <v>98.686999999999998</v>
      </c>
      <c r="G721" s="46">
        <f t="shared" si="238"/>
        <v>0</v>
      </c>
      <c r="H721" s="46">
        <f t="shared" si="239"/>
        <v>0</v>
      </c>
      <c r="I721" s="46">
        <f t="shared" si="240"/>
        <v>100</v>
      </c>
    </row>
    <row r="722" spans="1:9" ht="37.5" customHeight="1" x14ac:dyDescent="0.25">
      <c r="A722" s="179" t="s">
        <v>331</v>
      </c>
      <c r="B722" s="21" t="s">
        <v>17</v>
      </c>
      <c r="C722" s="50" t="s">
        <v>257</v>
      </c>
      <c r="D722" s="61">
        <v>159.625</v>
      </c>
      <c r="E722" s="61">
        <v>159.625</v>
      </c>
      <c r="F722" s="61">
        <v>159.625</v>
      </c>
      <c r="G722" s="46">
        <f t="shared" si="238"/>
        <v>0</v>
      </c>
      <c r="H722" s="46">
        <f t="shared" si="239"/>
        <v>0</v>
      </c>
      <c r="I722" s="46">
        <f t="shared" si="240"/>
        <v>100</v>
      </c>
    </row>
    <row r="723" spans="1:9" s="200" customFormat="1" ht="37.5" hidden="1" customHeight="1" x14ac:dyDescent="0.25">
      <c r="A723" s="195"/>
      <c r="B723" s="215"/>
      <c r="C723" s="196"/>
      <c r="D723" s="197"/>
      <c r="E723" s="197"/>
      <c r="F723" s="197"/>
      <c r="G723" s="220"/>
      <c r="H723" s="220"/>
      <c r="I723" s="220"/>
    </row>
    <row r="724" spans="1:9" ht="47.25" customHeight="1" x14ac:dyDescent="0.25">
      <c r="A724" s="179" t="s">
        <v>418</v>
      </c>
      <c r="B724" s="21" t="s">
        <v>17</v>
      </c>
      <c r="C724" s="50" t="s">
        <v>258</v>
      </c>
      <c r="D724" s="61">
        <v>1896.6849999999999</v>
      </c>
      <c r="E724" s="61">
        <v>1604.683</v>
      </c>
      <c r="F724" s="61">
        <v>1604.683</v>
      </c>
      <c r="G724" s="46">
        <f t="shared" si="238"/>
        <v>0</v>
      </c>
      <c r="H724" s="46">
        <f t="shared" si="239"/>
        <v>292.00199999999995</v>
      </c>
      <c r="I724" s="46">
        <f t="shared" si="240"/>
        <v>84.604612784937942</v>
      </c>
    </row>
    <row r="725" spans="1:9" ht="24.75" customHeight="1" x14ac:dyDescent="0.25">
      <c r="A725" s="179" t="s">
        <v>1162</v>
      </c>
      <c r="B725" s="21" t="s">
        <v>17</v>
      </c>
      <c r="C725" s="50" t="s">
        <v>1151</v>
      </c>
      <c r="D725" s="61">
        <v>99.995000000000005</v>
      </c>
      <c r="E725" s="61">
        <v>99.995000000000005</v>
      </c>
      <c r="F725" s="61">
        <v>99.995000000000005</v>
      </c>
      <c r="G725" s="46">
        <f t="shared" si="238"/>
        <v>0</v>
      </c>
      <c r="H725" s="46">
        <f t="shared" si="239"/>
        <v>0</v>
      </c>
      <c r="I725" s="46">
        <f t="shared" si="240"/>
        <v>100</v>
      </c>
    </row>
    <row r="726" spans="1:9" ht="45.75" customHeight="1" x14ac:dyDescent="0.25">
      <c r="A726" s="179" t="s">
        <v>568</v>
      </c>
      <c r="B726" s="21" t="s">
        <v>17</v>
      </c>
      <c r="C726" s="50" t="s">
        <v>259</v>
      </c>
      <c r="D726" s="61">
        <v>13801.630999999999</v>
      </c>
      <c r="E726" s="61">
        <v>13801.630999999999</v>
      </c>
      <c r="F726" s="61">
        <v>13801.630999999999</v>
      </c>
      <c r="G726" s="46">
        <f t="shared" si="238"/>
        <v>0</v>
      </c>
      <c r="H726" s="46">
        <f t="shared" si="239"/>
        <v>0</v>
      </c>
      <c r="I726" s="46">
        <f t="shared" si="240"/>
        <v>100</v>
      </c>
    </row>
    <row r="727" spans="1:9" ht="51.75" customHeight="1" x14ac:dyDescent="0.25">
      <c r="A727" s="179" t="s">
        <v>567</v>
      </c>
      <c r="B727" s="21" t="s">
        <v>17</v>
      </c>
      <c r="C727" s="50" t="s">
        <v>969</v>
      </c>
      <c r="D727" s="61">
        <v>449.99799999999999</v>
      </c>
      <c r="E727" s="61">
        <v>449.99799999999999</v>
      </c>
      <c r="F727" s="61">
        <v>449.99799999999999</v>
      </c>
      <c r="G727" s="46">
        <f t="shared" si="238"/>
        <v>0</v>
      </c>
      <c r="H727" s="46">
        <f t="shared" si="239"/>
        <v>0</v>
      </c>
      <c r="I727" s="46">
        <f t="shared" si="240"/>
        <v>100</v>
      </c>
    </row>
    <row r="728" spans="1:9" ht="48" customHeight="1" x14ac:dyDescent="0.25">
      <c r="A728" s="179" t="s">
        <v>572</v>
      </c>
      <c r="B728" s="21" t="s">
        <v>17</v>
      </c>
      <c r="C728" s="50" t="s">
        <v>970</v>
      </c>
      <c r="D728" s="61">
        <v>499.99900000000002</v>
      </c>
      <c r="E728" s="61">
        <v>499.99900000000002</v>
      </c>
      <c r="F728" s="61">
        <v>499.99900000000002</v>
      </c>
      <c r="G728" s="46">
        <f t="shared" si="238"/>
        <v>0</v>
      </c>
      <c r="H728" s="46">
        <f t="shared" si="239"/>
        <v>0</v>
      </c>
      <c r="I728" s="46">
        <f t="shared" si="240"/>
        <v>100</v>
      </c>
    </row>
    <row r="729" spans="1:9" ht="34.5" customHeight="1" x14ac:dyDescent="0.25">
      <c r="A729" s="179" t="s">
        <v>571</v>
      </c>
      <c r="B729" s="21" t="s">
        <v>17</v>
      </c>
      <c r="C729" s="50" t="s">
        <v>971</v>
      </c>
      <c r="D729" s="61">
        <v>499.995</v>
      </c>
      <c r="E729" s="61">
        <v>499.995</v>
      </c>
      <c r="F729" s="61">
        <v>499.995</v>
      </c>
      <c r="G729" s="46">
        <f t="shared" si="238"/>
        <v>0</v>
      </c>
      <c r="H729" s="46">
        <f t="shared" si="239"/>
        <v>0</v>
      </c>
      <c r="I729" s="46">
        <f t="shared" si="240"/>
        <v>100</v>
      </c>
    </row>
    <row r="730" spans="1:9" ht="48" customHeight="1" x14ac:dyDescent="0.25">
      <c r="A730" s="179" t="s">
        <v>570</v>
      </c>
      <c r="B730" s="21" t="s">
        <v>17</v>
      </c>
      <c r="C730" s="50" t="s">
        <v>972</v>
      </c>
      <c r="D730" s="61">
        <v>249.99700000000001</v>
      </c>
      <c r="E730" s="61">
        <v>249.99700000000001</v>
      </c>
      <c r="F730" s="61">
        <v>249.99700000000001</v>
      </c>
      <c r="G730" s="46">
        <f t="shared" si="238"/>
        <v>0</v>
      </c>
      <c r="H730" s="46">
        <f t="shared" si="239"/>
        <v>0</v>
      </c>
      <c r="I730" s="46">
        <f t="shared" si="240"/>
        <v>100</v>
      </c>
    </row>
    <row r="731" spans="1:9" ht="32.25" customHeight="1" x14ac:dyDescent="0.25">
      <c r="A731" s="179" t="s">
        <v>332</v>
      </c>
      <c r="B731" s="21" t="s">
        <v>17</v>
      </c>
      <c r="C731" s="50" t="s">
        <v>260</v>
      </c>
      <c r="D731" s="61">
        <v>250</v>
      </c>
      <c r="E731" s="61">
        <v>249.99600000000001</v>
      </c>
      <c r="F731" s="61">
        <v>249.99600000000001</v>
      </c>
      <c r="G731" s="46">
        <f t="shared" si="238"/>
        <v>0</v>
      </c>
      <c r="H731" s="46">
        <f t="shared" si="239"/>
        <v>3.9999999999906777E-3</v>
      </c>
      <c r="I731" s="46">
        <f t="shared" si="240"/>
        <v>99.998400000000004</v>
      </c>
    </row>
    <row r="732" spans="1:9" ht="32.25" customHeight="1" x14ac:dyDescent="0.25">
      <c r="A732" s="179" t="s">
        <v>333</v>
      </c>
      <c r="B732" s="21" t="s">
        <v>17</v>
      </c>
      <c r="C732" s="50" t="s">
        <v>261</v>
      </c>
      <c r="D732" s="61">
        <v>2228.299</v>
      </c>
      <c r="E732" s="61">
        <v>2119.2069999999999</v>
      </c>
      <c r="F732" s="61">
        <v>2119.2069999999999</v>
      </c>
      <c r="G732" s="46">
        <f t="shared" si="238"/>
        <v>0</v>
      </c>
      <c r="H732" s="46">
        <f t="shared" si="239"/>
        <v>109.0920000000001</v>
      </c>
      <c r="I732" s="46">
        <f t="shared" si="240"/>
        <v>95.104247679507992</v>
      </c>
    </row>
    <row r="733" spans="1:9" ht="32.25" customHeight="1" x14ac:dyDescent="0.25">
      <c r="A733" s="179" t="s">
        <v>334</v>
      </c>
      <c r="B733" s="21" t="s">
        <v>17</v>
      </c>
      <c r="C733" s="50" t="s">
        <v>262</v>
      </c>
      <c r="D733" s="61">
        <v>88.988</v>
      </c>
      <c r="E733" s="61">
        <v>88.986999999999995</v>
      </c>
      <c r="F733" s="61">
        <v>88.986999999999995</v>
      </c>
      <c r="G733" s="46">
        <f t="shared" si="238"/>
        <v>0</v>
      </c>
      <c r="H733" s="46">
        <f t="shared" si="239"/>
        <v>1.0000000000047748E-3</v>
      </c>
      <c r="I733" s="46">
        <f t="shared" si="240"/>
        <v>99.998876252977922</v>
      </c>
    </row>
    <row r="734" spans="1:9" ht="32.25" customHeight="1" x14ac:dyDescent="0.25">
      <c r="A734" s="179" t="s">
        <v>335</v>
      </c>
      <c r="B734" s="21" t="s">
        <v>17</v>
      </c>
      <c r="C734" s="50" t="s">
        <v>263</v>
      </c>
      <c r="D734" s="61">
        <v>111.52200000000001</v>
      </c>
      <c r="E734" s="61">
        <v>111.52200000000001</v>
      </c>
      <c r="F734" s="61">
        <v>111.52200000000001</v>
      </c>
      <c r="G734" s="46">
        <f t="shared" si="238"/>
        <v>0</v>
      </c>
      <c r="H734" s="46">
        <f t="shared" si="239"/>
        <v>0</v>
      </c>
      <c r="I734" s="46">
        <f t="shared" si="240"/>
        <v>100</v>
      </c>
    </row>
    <row r="735" spans="1:9" ht="32.25" customHeight="1" x14ac:dyDescent="0.25">
      <c r="A735" s="179" t="s">
        <v>336</v>
      </c>
      <c r="B735" s="21" t="s">
        <v>17</v>
      </c>
      <c r="C735" s="50" t="s">
        <v>264</v>
      </c>
      <c r="D735" s="61">
        <v>498.68799999999999</v>
      </c>
      <c r="E735" s="61">
        <v>498.54</v>
      </c>
      <c r="F735" s="61">
        <v>498.54</v>
      </c>
      <c r="G735" s="46">
        <f t="shared" si="238"/>
        <v>0</v>
      </c>
      <c r="H735" s="46">
        <f t="shared" si="239"/>
        <v>0.14799999999996771</v>
      </c>
      <c r="I735" s="46">
        <f t="shared" si="240"/>
        <v>99.970322125256686</v>
      </c>
    </row>
    <row r="736" spans="1:9" ht="30.75" customHeight="1" x14ac:dyDescent="0.25">
      <c r="A736" s="179" t="s">
        <v>337</v>
      </c>
      <c r="B736" s="21" t="s">
        <v>17</v>
      </c>
      <c r="C736" s="50" t="s">
        <v>265</v>
      </c>
      <c r="D736" s="61">
        <v>83</v>
      </c>
      <c r="E736" s="61">
        <v>82.998999999999995</v>
      </c>
      <c r="F736" s="61">
        <v>82.998999999999995</v>
      </c>
      <c r="G736" s="46">
        <f t="shared" si="238"/>
        <v>0</v>
      </c>
      <c r="H736" s="46">
        <f t="shared" si="239"/>
        <v>1.0000000000047748E-3</v>
      </c>
      <c r="I736" s="46">
        <f t="shared" si="240"/>
        <v>99.998795180722894</v>
      </c>
    </row>
    <row r="737" spans="1:9" ht="30.75" customHeight="1" x14ac:dyDescent="0.25">
      <c r="A737" s="179" t="s">
        <v>1163</v>
      </c>
      <c r="B737" s="21" t="s">
        <v>17</v>
      </c>
      <c r="C737" s="50" t="s">
        <v>1152</v>
      </c>
      <c r="D737" s="61">
        <v>409.28100000000001</v>
      </c>
      <c r="E737" s="61">
        <v>409.28100000000001</v>
      </c>
      <c r="F737" s="61">
        <v>409.28100000000001</v>
      </c>
      <c r="G737" s="46">
        <f t="shared" si="238"/>
        <v>0</v>
      </c>
      <c r="H737" s="46">
        <f t="shared" si="239"/>
        <v>0</v>
      </c>
      <c r="I737" s="46">
        <f t="shared" si="240"/>
        <v>100</v>
      </c>
    </row>
    <row r="738" spans="1:9" ht="34.5" customHeight="1" x14ac:dyDescent="0.25">
      <c r="A738" s="179" t="s">
        <v>37</v>
      </c>
      <c r="B738" s="21" t="s">
        <v>17</v>
      </c>
      <c r="C738" s="50" t="s">
        <v>266</v>
      </c>
      <c r="D738" s="61">
        <v>6121.11</v>
      </c>
      <c r="E738" s="61">
        <v>6121.11</v>
      </c>
      <c r="F738" s="61">
        <v>6121.11</v>
      </c>
      <c r="G738" s="46">
        <f t="shared" si="238"/>
        <v>0</v>
      </c>
      <c r="H738" s="46">
        <f t="shared" si="239"/>
        <v>0</v>
      </c>
      <c r="I738" s="46">
        <f t="shared" si="240"/>
        <v>100</v>
      </c>
    </row>
    <row r="739" spans="1:9" ht="34.5" customHeight="1" x14ac:dyDescent="0.25">
      <c r="A739" s="179" t="s">
        <v>1164</v>
      </c>
      <c r="B739" s="21" t="s">
        <v>17</v>
      </c>
      <c r="C739" s="50" t="s">
        <v>1153</v>
      </c>
      <c r="D739" s="61">
        <v>361.11200000000002</v>
      </c>
      <c r="E739" s="61">
        <v>110.746</v>
      </c>
      <c r="F739" s="61">
        <v>110.746</v>
      </c>
      <c r="G739" s="46">
        <f t="shared" si="238"/>
        <v>0</v>
      </c>
      <c r="H739" s="46">
        <f t="shared" si="239"/>
        <v>250.36600000000004</v>
      </c>
      <c r="I739" s="46">
        <f t="shared" si="240"/>
        <v>30.6680475863444</v>
      </c>
    </row>
    <row r="740" spans="1:9" ht="31.5" customHeight="1" x14ac:dyDescent="0.25">
      <c r="A740" s="179" t="s">
        <v>1165</v>
      </c>
      <c r="B740" s="21" t="s">
        <v>17</v>
      </c>
      <c r="C740" s="50" t="s">
        <v>1154</v>
      </c>
      <c r="D740" s="61">
        <v>160.96299999999999</v>
      </c>
      <c r="E740" s="61">
        <v>160.96299999999999</v>
      </c>
      <c r="F740" s="61">
        <v>160.96299999999999</v>
      </c>
      <c r="G740" s="46">
        <f t="shared" si="238"/>
        <v>0</v>
      </c>
      <c r="H740" s="46">
        <f t="shared" si="239"/>
        <v>0</v>
      </c>
      <c r="I740" s="46">
        <f t="shared" si="240"/>
        <v>100</v>
      </c>
    </row>
    <row r="741" spans="1:9" s="200" customFormat="1" ht="31.5" hidden="1" customHeight="1" x14ac:dyDescent="0.25">
      <c r="A741" s="195"/>
      <c r="B741" s="215"/>
      <c r="C741" s="196"/>
      <c r="D741" s="197"/>
      <c r="E741" s="197"/>
      <c r="F741" s="197"/>
      <c r="G741" s="220"/>
      <c r="H741" s="220"/>
      <c r="I741" s="220"/>
    </row>
    <row r="742" spans="1:9" ht="42.75" customHeight="1" x14ac:dyDescent="0.25">
      <c r="A742" s="179" t="s">
        <v>963</v>
      </c>
      <c r="B742" s="21" t="s">
        <v>17</v>
      </c>
      <c r="C742" s="50" t="s">
        <v>973</v>
      </c>
      <c r="D742" s="61">
        <v>3479.5544399999999</v>
      </c>
      <c r="E742" s="61">
        <v>3479.5540000000001</v>
      </c>
      <c r="F742" s="61">
        <v>3479.5540000000001</v>
      </c>
      <c r="G742" s="46">
        <f t="shared" si="238"/>
        <v>0</v>
      </c>
      <c r="H742" s="46">
        <f t="shared" si="239"/>
        <v>4.3999999979860149E-4</v>
      </c>
      <c r="I742" s="46">
        <f t="shared" si="240"/>
        <v>99.99998735470281</v>
      </c>
    </row>
    <row r="743" spans="1:9" ht="35.25" customHeight="1" x14ac:dyDescent="0.25">
      <c r="A743" s="179" t="s">
        <v>964</v>
      </c>
      <c r="B743" s="21" t="s">
        <v>17</v>
      </c>
      <c r="C743" s="50" t="s">
        <v>974</v>
      </c>
      <c r="D743" s="61">
        <v>415.00900000000001</v>
      </c>
      <c r="E743" s="61">
        <v>389.09300000000002</v>
      </c>
      <c r="F743" s="61">
        <v>389.09300000000002</v>
      </c>
      <c r="G743" s="46">
        <f t="shared" si="238"/>
        <v>0</v>
      </c>
      <c r="H743" s="46">
        <f t="shared" si="239"/>
        <v>25.915999999999997</v>
      </c>
      <c r="I743" s="46">
        <f t="shared" si="240"/>
        <v>93.755316149770252</v>
      </c>
    </row>
    <row r="744" spans="1:9" s="78" customFormat="1" ht="43.5" customHeight="1" x14ac:dyDescent="0.25">
      <c r="A744" s="179" t="s">
        <v>965</v>
      </c>
      <c r="B744" s="54" t="s">
        <v>17</v>
      </c>
      <c r="C744" s="50" t="s">
        <v>975</v>
      </c>
      <c r="D744" s="61">
        <v>4678.9179999999997</v>
      </c>
      <c r="E744" s="61">
        <v>4678.9179999999997</v>
      </c>
      <c r="F744" s="61">
        <v>4678.9179999999997</v>
      </c>
      <c r="G744" s="46">
        <f t="shared" si="238"/>
        <v>0</v>
      </c>
      <c r="H744" s="46">
        <f t="shared" si="239"/>
        <v>0</v>
      </c>
      <c r="I744" s="46">
        <f t="shared" si="240"/>
        <v>100</v>
      </c>
    </row>
    <row r="745" spans="1:9" s="78" customFormat="1" ht="33" customHeight="1" x14ac:dyDescent="0.25">
      <c r="A745" s="179" t="s">
        <v>1166</v>
      </c>
      <c r="B745" s="54" t="s">
        <v>17</v>
      </c>
      <c r="C745" s="50" t="s">
        <v>1155</v>
      </c>
      <c r="D745" s="61">
        <v>57.890999999999998</v>
      </c>
      <c r="E745" s="61">
        <v>0</v>
      </c>
      <c r="F745" s="61">
        <v>0</v>
      </c>
      <c r="G745" s="46">
        <f t="shared" si="238"/>
        <v>0</v>
      </c>
      <c r="H745" s="46">
        <f t="shared" si="239"/>
        <v>57.890999999999998</v>
      </c>
      <c r="I745" s="46">
        <f t="shared" si="240"/>
        <v>0</v>
      </c>
    </row>
    <row r="746" spans="1:9" s="78" customFormat="1" ht="32.25" customHeight="1" x14ac:dyDescent="0.25">
      <c r="A746" s="179" t="s">
        <v>1167</v>
      </c>
      <c r="B746" s="54" t="s">
        <v>17</v>
      </c>
      <c r="C746" s="50" t="s">
        <v>1156</v>
      </c>
      <c r="D746" s="61">
        <v>428.947</v>
      </c>
      <c r="E746" s="61">
        <v>424.7</v>
      </c>
      <c r="F746" s="61">
        <v>424.7</v>
      </c>
      <c r="G746" s="46">
        <f t="shared" si="238"/>
        <v>0</v>
      </c>
      <c r="H746" s="46">
        <f t="shared" si="239"/>
        <v>4.2470000000000141</v>
      </c>
      <c r="I746" s="46">
        <f t="shared" si="240"/>
        <v>99.009900990099013</v>
      </c>
    </row>
    <row r="747" spans="1:9" ht="109.5" customHeight="1" x14ac:dyDescent="0.25">
      <c r="A747" s="179" t="s">
        <v>732</v>
      </c>
      <c r="B747" s="21" t="s">
        <v>17</v>
      </c>
      <c r="C747" s="50" t="s">
        <v>736</v>
      </c>
      <c r="D747" s="61">
        <v>179.37387000000001</v>
      </c>
      <c r="E747" s="61">
        <v>179.37299999999999</v>
      </c>
      <c r="F747" s="61">
        <v>179.37299999999999</v>
      </c>
      <c r="G747" s="46">
        <f t="shared" ref="G747:G749" si="253">E747-F747</f>
        <v>0</v>
      </c>
      <c r="H747" s="46">
        <f t="shared" si="239"/>
        <v>8.7000000002035449E-4</v>
      </c>
      <c r="I747" s="46">
        <f t="shared" ref="I747" si="254">F747/D747*100</f>
        <v>99.999514979522928</v>
      </c>
    </row>
    <row r="748" spans="1:9" s="77" customFormat="1" ht="53.25" customHeight="1" x14ac:dyDescent="0.25">
      <c r="A748" s="188" t="s">
        <v>420</v>
      </c>
      <c r="B748" s="20"/>
      <c r="C748" s="49">
        <v>2220000000</v>
      </c>
      <c r="D748" s="47">
        <f>SUM(D749:D749)</f>
        <v>615.36383000000001</v>
      </c>
      <c r="E748" s="47">
        <f>SUM(E749:E749)</f>
        <v>0</v>
      </c>
      <c r="F748" s="47">
        <f>SUM(F749:F749)</f>
        <v>0</v>
      </c>
      <c r="G748" s="45">
        <f t="shared" si="238"/>
        <v>0</v>
      </c>
      <c r="H748" s="45">
        <f t="shared" si="239"/>
        <v>615.36383000000001</v>
      </c>
      <c r="I748" s="45">
        <f t="shared" si="240"/>
        <v>0</v>
      </c>
    </row>
    <row r="749" spans="1:9" ht="54" customHeight="1" x14ac:dyDescent="0.25">
      <c r="A749" s="179" t="s">
        <v>737</v>
      </c>
      <c r="B749" s="21" t="s">
        <v>17</v>
      </c>
      <c r="C749" s="50" t="s">
        <v>738</v>
      </c>
      <c r="D749" s="61">
        <v>615.36383000000001</v>
      </c>
      <c r="E749" s="61">
        <v>0</v>
      </c>
      <c r="F749" s="61">
        <v>0</v>
      </c>
      <c r="G749" s="46">
        <f t="shared" si="253"/>
        <v>0</v>
      </c>
      <c r="H749" s="46">
        <f t="shared" si="239"/>
        <v>615.36383000000001</v>
      </c>
      <c r="I749" s="46">
        <f t="shared" si="240"/>
        <v>0</v>
      </c>
    </row>
    <row r="750" spans="1:9" s="77" customFormat="1" ht="88.5" customHeight="1" x14ac:dyDescent="0.25">
      <c r="A750" s="185" t="s">
        <v>574</v>
      </c>
      <c r="B750" s="20"/>
      <c r="C750" s="49">
        <v>2230000000</v>
      </c>
      <c r="D750" s="47">
        <f>SUM(D751:D775)</f>
        <v>10563.846</v>
      </c>
      <c r="E750" s="47">
        <f>SUM(E751:E775)</f>
        <v>10563.846</v>
      </c>
      <c r="F750" s="47">
        <f>SUM(F751:F775)</f>
        <v>10563.846</v>
      </c>
      <c r="G750" s="48">
        <f t="shared" si="238"/>
        <v>0</v>
      </c>
      <c r="H750" s="48">
        <f t="shared" si="239"/>
        <v>0</v>
      </c>
      <c r="I750" s="45">
        <f t="shared" si="240"/>
        <v>100</v>
      </c>
    </row>
    <row r="751" spans="1:9" ht="90.75" customHeight="1" x14ac:dyDescent="0.25">
      <c r="A751" s="179" t="s">
        <v>575</v>
      </c>
      <c r="B751" s="52">
        <v>441</v>
      </c>
      <c r="C751" s="50" t="s">
        <v>421</v>
      </c>
      <c r="D751" s="61">
        <v>227.072</v>
      </c>
      <c r="E751" s="61">
        <v>227.072</v>
      </c>
      <c r="F751" s="61">
        <v>227.072</v>
      </c>
      <c r="G751" s="46">
        <f t="shared" si="238"/>
        <v>0</v>
      </c>
      <c r="H751" s="46">
        <f t="shared" si="239"/>
        <v>0</v>
      </c>
      <c r="I751" s="46">
        <f t="shared" si="240"/>
        <v>100</v>
      </c>
    </row>
    <row r="752" spans="1:9" ht="79.5" customHeight="1" x14ac:dyDescent="0.25">
      <c r="A752" s="179" t="s">
        <v>576</v>
      </c>
      <c r="B752" s="52">
        <v>441</v>
      </c>
      <c r="C752" s="50" t="s">
        <v>422</v>
      </c>
      <c r="D752" s="61">
        <v>1.4470000000000001</v>
      </c>
      <c r="E752" s="61">
        <v>1.4470000000000001</v>
      </c>
      <c r="F752" s="61">
        <v>1.4470000000000001</v>
      </c>
      <c r="G752" s="46">
        <f t="shared" si="238"/>
        <v>0</v>
      </c>
      <c r="H752" s="46">
        <f t="shared" si="239"/>
        <v>0</v>
      </c>
      <c r="I752" s="46">
        <f t="shared" si="240"/>
        <v>100</v>
      </c>
    </row>
    <row r="753" spans="1:9" ht="91.5" customHeight="1" x14ac:dyDescent="0.25">
      <c r="A753" s="179" t="s">
        <v>577</v>
      </c>
      <c r="B753" s="52">
        <v>441</v>
      </c>
      <c r="C753" s="50" t="s">
        <v>423</v>
      </c>
      <c r="D753" s="61">
        <v>12.502000000000001</v>
      </c>
      <c r="E753" s="61">
        <v>12.502000000000001</v>
      </c>
      <c r="F753" s="61">
        <v>12.502000000000001</v>
      </c>
      <c r="G753" s="46">
        <f t="shared" si="238"/>
        <v>0</v>
      </c>
      <c r="H753" s="46">
        <f t="shared" si="239"/>
        <v>0</v>
      </c>
      <c r="I753" s="46">
        <f t="shared" si="240"/>
        <v>100</v>
      </c>
    </row>
    <row r="754" spans="1:9" ht="99.75" customHeight="1" x14ac:dyDescent="0.25">
      <c r="A754" s="179" t="s">
        <v>976</v>
      </c>
      <c r="B754" s="52">
        <v>441</v>
      </c>
      <c r="C754" s="50" t="s">
        <v>978</v>
      </c>
      <c r="D754" s="61">
        <v>5.0010000000000003</v>
      </c>
      <c r="E754" s="61">
        <v>5.0010000000000003</v>
      </c>
      <c r="F754" s="61">
        <v>5.0010000000000003</v>
      </c>
      <c r="G754" s="46">
        <f t="shared" si="238"/>
        <v>0</v>
      </c>
      <c r="H754" s="46">
        <f t="shared" si="239"/>
        <v>0</v>
      </c>
      <c r="I754" s="46">
        <f t="shared" si="240"/>
        <v>100</v>
      </c>
    </row>
    <row r="755" spans="1:9" ht="99.75" customHeight="1" x14ac:dyDescent="0.25">
      <c r="A755" s="179" t="s">
        <v>578</v>
      </c>
      <c r="B755" s="52">
        <v>441</v>
      </c>
      <c r="C755" s="50" t="s">
        <v>424</v>
      </c>
      <c r="D755" s="61">
        <v>5.0010000000000003</v>
      </c>
      <c r="E755" s="61">
        <v>5.0010000000000003</v>
      </c>
      <c r="F755" s="61">
        <v>5.0010000000000003</v>
      </c>
      <c r="G755" s="46">
        <f t="shared" si="238"/>
        <v>0</v>
      </c>
      <c r="H755" s="46">
        <f t="shared" si="239"/>
        <v>0</v>
      </c>
      <c r="I755" s="46">
        <f t="shared" si="240"/>
        <v>100</v>
      </c>
    </row>
    <row r="756" spans="1:9" ht="85.5" customHeight="1" x14ac:dyDescent="0.25">
      <c r="A756" s="179" t="s">
        <v>977</v>
      </c>
      <c r="B756" s="52">
        <v>441</v>
      </c>
      <c r="C756" s="50" t="s">
        <v>979</v>
      </c>
      <c r="D756" s="61">
        <v>5.0010000000000003</v>
      </c>
      <c r="E756" s="61">
        <v>5.0010000000000003</v>
      </c>
      <c r="F756" s="61">
        <v>5.0010000000000003</v>
      </c>
      <c r="G756" s="46">
        <f t="shared" si="238"/>
        <v>0</v>
      </c>
      <c r="H756" s="46">
        <f t="shared" si="239"/>
        <v>0</v>
      </c>
      <c r="I756" s="46">
        <f t="shared" si="240"/>
        <v>100</v>
      </c>
    </row>
    <row r="757" spans="1:9" ht="82.5" customHeight="1" x14ac:dyDescent="0.25">
      <c r="A757" s="179" t="s">
        <v>579</v>
      </c>
      <c r="B757" s="52">
        <v>441</v>
      </c>
      <c r="C757" s="50" t="s">
        <v>425</v>
      </c>
      <c r="D757" s="61">
        <v>7.5010000000000003</v>
      </c>
      <c r="E757" s="61">
        <v>7.5010000000000003</v>
      </c>
      <c r="F757" s="61">
        <v>7.5010000000000003</v>
      </c>
      <c r="G757" s="46">
        <f t="shared" si="238"/>
        <v>0</v>
      </c>
      <c r="H757" s="46">
        <f t="shared" si="239"/>
        <v>0</v>
      </c>
      <c r="I757" s="46">
        <f t="shared" si="240"/>
        <v>100</v>
      </c>
    </row>
    <row r="758" spans="1:9" ht="89.25" customHeight="1" x14ac:dyDescent="0.25">
      <c r="A758" s="179" t="s">
        <v>580</v>
      </c>
      <c r="B758" s="52">
        <v>441</v>
      </c>
      <c r="C758" s="50" t="s">
        <v>426</v>
      </c>
      <c r="D758" s="61">
        <v>51.71</v>
      </c>
      <c r="E758" s="61">
        <v>51.71</v>
      </c>
      <c r="F758" s="61">
        <v>51.71</v>
      </c>
      <c r="G758" s="46">
        <f t="shared" si="238"/>
        <v>0</v>
      </c>
      <c r="H758" s="46">
        <f t="shared" si="239"/>
        <v>0</v>
      </c>
      <c r="I758" s="46">
        <f t="shared" si="240"/>
        <v>100</v>
      </c>
    </row>
    <row r="759" spans="1:9" ht="77.25" customHeight="1" x14ac:dyDescent="0.25">
      <c r="A759" s="179" t="s">
        <v>581</v>
      </c>
      <c r="B759" s="52">
        <v>441</v>
      </c>
      <c r="C759" s="50" t="s">
        <v>267</v>
      </c>
      <c r="D759" s="61">
        <v>2322.0410000000002</v>
      </c>
      <c r="E759" s="61">
        <v>2322.0410000000002</v>
      </c>
      <c r="F759" s="61">
        <v>2322.0410000000002</v>
      </c>
      <c r="G759" s="46">
        <f t="shared" si="238"/>
        <v>0</v>
      </c>
      <c r="H759" s="46">
        <f t="shared" si="239"/>
        <v>0</v>
      </c>
      <c r="I759" s="46">
        <f t="shared" si="240"/>
        <v>100</v>
      </c>
    </row>
    <row r="760" spans="1:9" ht="78" customHeight="1" x14ac:dyDescent="0.25">
      <c r="A760" s="179" t="s">
        <v>582</v>
      </c>
      <c r="B760" s="52">
        <v>441</v>
      </c>
      <c r="C760" s="50" t="s">
        <v>268</v>
      </c>
      <c r="D760" s="61">
        <v>490.20499999999998</v>
      </c>
      <c r="E760" s="61">
        <v>490.20499999999998</v>
      </c>
      <c r="F760" s="61">
        <v>490.20499999999998</v>
      </c>
      <c r="G760" s="46">
        <f t="shared" si="238"/>
        <v>0</v>
      </c>
      <c r="H760" s="46">
        <f t="shared" si="239"/>
        <v>0</v>
      </c>
      <c r="I760" s="46">
        <f t="shared" si="240"/>
        <v>100</v>
      </c>
    </row>
    <row r="761" spans="1:9" ht="76.5" customHeight="1" x14ac:dyDescent="0.25">
      <c r="A761" s="179" t="s">
        <v>583</v>
      </c>
      <c r="B761" s="52">
        <v>441</v>
      </c>
      <c r="C761" s="50" t="s">
        <v>269</v>
      </c>
      <c r="D761" s="61">
        <v>213.048</v>
      </c>
      <c r="E761" s="61">
        <v>213.048</v>
      </c>
      <c r="F761" s="61">
        <v>213.048</v>
      </c>
      <c r="G761" s="46">
        <f t="shared" si="238"/>
        <v>0</v>
      </c>
      <c r="H761" s="46">
        <f t="shared" si="239"/>
        <v>0</v>
      </c>
      <c r="I761" s="46">
        <f t="shared" si="240"/>
        <v>100</v>
      </c>
    </row>
    <row r="762" spans="1:9" ht="75.75" customHeight="1" x14ac:dyDescent="0.25">
      <c r="A762" s="179" t="s">
        <v>584</v>
      </c>
      <c r="B762" s="52">
        <v>441</v>
      </c>
      <c r="C762" s="50" t="s">
        <v>270</v>
      </c>
      <c r="D762" s="61">
        <v>62.753999999999998</v>
      </c>
      <c r="E762" s="61">
        <v>62.753999999999998</v>
      </c>
      <c r="F762" s="61">
        <v>62.753999999999998</v>
      </c>
      <c r="G762" s="46">
        <f t="shared" si="238"/>
        <v>0</v>
      </c>
      <c r="H762" s="46">
        <f t="shared" si="239"/>
        <v>0</v>
      </c>
      <c r="I762" s="46">
        <f t="shared" si="240"/>
        <v>100</v>
      </c>
    </row>
    <row r="763" spans="1:9" ht="65.25" customHeight="1" x14ac:dyDescent="0.25">
      <c r="A763" s="179" t="s">
        <v>585</v>
      </c>
      <c r="B763" s="52">
        <v>441</v>
      </c>
      <c r="C763" s="50" t="s">
        <v>271</v>
      </c>
      <c r="D763" s="61">
        <v>94.418999999999997</v>
      </c>
      <c r="E763" s="61">
        <v>94.418999999999997</v>
      </c>
      <c r="F763" s="61">
        <v>94.418999999999997</v>
      </c>
      <c r="G763" s="46">
        <f t="shared" si="238"/>
        <v>0</v>
      </c>
      <c r="H763" s="46">
        <f t="shared" si="239"/>
        <v>0</v>
      </c>
      <c r="I763" s="46">
        <f t="shared" si="240"/>
        <v>100</v>
      </c>
    </row>
    <row r="764" spans="1:9" ht="62.25" customHeight="1" x14ac:dyDescent="0.25">
      <c r="A764" s="179" t="s">
        <v>586</v>
      </c>
      <c r="B764" s="52">
        <v>441</v>
      </c>
      <c r="C764" s="50" t="s">
        <v>272</v>
      </c>
      <c r="D764" s="61">
        <v>21.507999999999999</v>
      </c>
      <c r="E764" s="61">
        <v>21.507999999999999</v>
      </c>
      <c r="F764" s="61">
        <v>21.507999999999999</v>
      </c>
      <c r="G764" s="46">
        <f t="shared" si="238"/>
        <v>0</v>
      </c>
      <c r="H764" s="46">
        <f t="shared" si="239"/>
        <v>0</v>
      </c>
      <c r="I764" s="46">
        <f t="shared" si="240"/>
        <v>100</v>
      </c>
    </row>
    <row r="765" spans="1:9" ht="69.75" customHeight="1" x14ac:dyDescent="0.25">
      <c r="A765" s="179" t="s">
        <v>587</v>
      </c>
      <c r="B765" s="52">
        <v>441</v>
      </c>
      <c r="C765" s="50" t="s">
        <v>273</v>
      </c>
      <c r="D765" s="61">
        <v>471.03199999999998</v>
      </c>
      <c r="E765" s="61">
        <v>471.03199999999998</v>
      </c>
      <c r="F765" s="61">
        <v>471.03199999999998</v>
      </c>
      <c r="G765" s="46">
        <f t="shared" si="238"/>
        <v>0</v>
      </c>
      <c r="H765" s="46">
        <f t="shared" si="239"/>
        <v>0</v>
      </c>
      <c r="I765" s="46">
        <f t="shared" si="240"/>
        <v>100</v>
      </c>
    </row>
    <row r="766" spans="1:9" ht="62.25" customHeight="1" x14ac:dyDescent="0.25">
      <c r="A766" s="179" t="s">
        <v>588</v>
      </c>
      <c r="B766" s="52">
        <v>441</v>
      </c>
      <c r="C766" s="50" t="s">
        <v>274</v>
      </c>
      <c r="D766" s="61">
        <v>118.758</v>
      </c>
      <c r="E766" s="61">
        <v>118.758</v>
      </c>
      <c r="F766" s="61">
        <v>118.758</v>
      </c>
      <c r="G766" s="46">
        <f t="shared" si="238"/>
        <v>0</v>
      </c>
      <c r="H766" s="46">
        <f t="shared" si="239"/>
        <v>0</v>
      </c>
      <c r="I766" s="46">
        <f t="shared" si="240"/>
        <v>100</v>
      </c>
    </row>
    <row r="767" spans="1:9" ht="69" customHeight="1" x14ac:dyDescent="0.25">
      <c r="A767" s="179" t="s">
        <v>589</v>
      </c>
      <c r="B767" s="52">
        <v>441</v>
      </c>
      <c r="C767" s="50" t="s">
        <v>275</v>
      </c>
      <c r="D767" s="61">
        <v>1.994</v>
      </c>
      <c r="E767" s="61">
        <v>1.994</v>
      </c>
      <c r="F767" s="61">
        <v>1.994</v>
      </c>
      <c r="G767" s="46">
        <f t="shared" si="238"/>
        <v>0</v>
      </c>
      <c r="H767" s="46">
        <f t="shared" si="239"/>
        <v>0</v>
      </c>
      <c r="I767" s="46">
        <f t="shared" si="240"/>
        <v>100</v>
      </c>
    </row>
    <row r="768" spans="1:9" ht="81" customHeight="1" x14ac:dyDescent="0.25">
      <c r="A768" s="179" t="s">
        <v>590</v>
      </c>
      <c r="B768" s="52">
        <v>441</v>
      </c>
      <c r="C768" s="50" t="s">
        <v>276</v>
      </c>
      <c r="D768" s="61">
        <v>3421.3420000000001</v>
      </c>
      <c r="E768" s="61">
        <v>3421.3420000000001</v>
      </c>
      <c r="F768" s="61">
        <v>3421.3420000000001</v>
      </c>
      <c r="G768" s="46">
        <f t="shared" si="238"/>
        <v>0</v>
      </c>
      <c r="H768" s="46">
        <f t="shared" si="239"/>
        <v>0</v>
      </c>
      <c r="I768" s="46">
        <f t="shared" si="240"/>
        <v>100</v>
      </c>
    </row>
    <row r="769" spans="1:9" ht="86.25" customHeight="1" x14ac:dyDescent="0.25">
      <c r="A769" s="179" t="s">
        <v>591</v>
      </c>
      <c r="B769" s="52">
        <v>441</v>
      </c>
      <c r="C769" s="50" t="s">
        <v>277</v>
      </c>
      <c r="D769" s="61">
        <v>1625.242</v>
      </c>
      <c r="E769" s="61">
        <v>1625.242</v>
      </c>
      <c r="F769" s="61">
        <v>1625.242</v>
      </c>
      <c r="G769" s="46">
        <f t="shared" si="238"/>
        <v>0</v>
      </c>
      <c r="H769" s="46">
        <f t="shared" si="239"/>
        <v>0</v>
      </c>
      <c r="I769" s="46">
        <f t="shared" si="240"/>
        <v>100</v>
      </c>
    </row>
    <row r="770" spans="1:9" ht="78.75" customHeight="1" x14ac:dyDescent="0.25">
      <c r="A770" s="179" t="s">
        <v>592</v>
      </c>
      <c r="B770" s="52">
        <v>441</v>
      </c>
      <c r="C770" s="50" t="s">
        <v>278</v>
      </c>
      <c r="D770" s="61">
        <v>268.64100000000002</v>
      </c>
      <c r="E770" s="61">
        <v>268.64100000000002</v>
      </c>
      <c r="F770" s="61">
        <v>268.64100000000002</v>
      </c>
      <c r="G770" s="46">
        <f t="shared" si="238"/>
        <v>0</v>
      </c>
      <c r="H770" s="46">
        <f t="shared" si="239"/>
        <v>0</v>
      </c>
      <c r="I770" s="46">
        <f t="shared" si="240"/>
        <v>100</v>
      </c>
    </row>
    <row r="771" spans="1:9" ht="85.5" customHeight="1" x14ac:dyDescent="0.25">
      <c r="A771" s="179" t="s">
        <v>593</v>
      </c>
      <c r="B771" s="52">
        <v>441</v>
      </c>
      <c r="C771" s="50" t="s">
        <v>279</v>
      </c>
      <c r="D771" s="61">
        <v>457.17</v>
      </c>
      <c r="E771" s="61">
        <v>457.17</v>
      </c>
      <c r="F771" s="61">
        <v>457.17</v>
      </c>
      <c r="G771" s="46">
        <f t="shared" si="238"/>
        <v>0</v>
      </c>
      <c r="H771" s="46">
        <f t="shared" si="239"/>
        <v>0</v>
      </c>
      <c r="I771" s="46">
        <f t="shared" si="240"/>
        <v>100</v>
      </c>
    </row>
    <row r="772" spans="1:9" ht="84" customHeight="1" x14ac:dyDescent="0.25">
      <c r="A772" s="179" t="s">
        <v>594</v>
      </c>
      <c r="B772" s="52">
        <v>441</v>
      </c>
      <c r="C772" s="50" t="s">
        <v>280</v>
      </c>
      <c r="D772" s="61">
        <v>303.92</v>
      </c>
      <c r="E772" s="61">
        <v>303.92</v>
      </c>
      <c r="F772" s="61">
        <v>303.92</v>
      </c>
      <c r="G772" s="46">
        <f t="shared" si="238"/>
        <v>0</v>
      </c>
      <c r="H772" s="46">
        <f t="shared" si="239"/>
        <v>0</v>
      </c>
      <c r="I772" s="46">
        <f t="shared" si="240"/>
        <v>100</v>
      </c>
    </row>
    <row r="773" spans="1:9" ht="80.25" customHeight="1" x14ac:dyDescent="0.25">
      <c r="A773" s="179" t="s">
        <v>595</v>
      </c>
      <c r="B773" s="52">
        <v>441</v>
      </c>
      <c r="C773" s="50" t="s">
        <v>281</v>
      </c>
      <c r="D773" s="61">
        <v>251.01300000000001</v>
      </c>
      <c r="E773" s="61">
        <v>251.01300000000001</v>
      </c>
      <c r="F773" s="61">
        <v>251.01300000000001</v>
      </c>
      <c r="G773" s="46">
        <f t="shared" si="238"/>
        <v>0</v>
      </c>
      <c r="H773" s="46">
        <f t="shared" si="239"/>
        <v>0</v>
      </c>
      <c r="I773" s="46">
        <f t="shared" si="240"/>
        <v>100</v>
      </c>
    </row>
    <row r="774" spans="1:9" ht="87.75" customHeight="1" x14ac:dyDescent="0.25">
      <c r="A774" s="179" t="s">
        <v>596</v>
      </c>
      <c r="B774" s="52">
        <v>441</v>
      </c>
      <c r="C774" s="50" t="s">
        <v>282</v>
      </c>
      <c r="D774" s="61">
        <v>78.668000000000006</v>
      </c>
      <c r="E774" s="61">
        <v>78.668000000000006</v>
      </c>
      <c r="F774" s="61">
        <v>78.668000000000006</v>
      </c>
      <c r="G774" s="46">
        <f t="shared" si="238"/>
        <v>0</v>
      </c>
      <c r="H774" s="46">
        <f t="shared" si="239"/>
        <v>0</v>
      </c>
      <c r="I774" s="46">
        <f t="shared" si="240"/>
        <v>100</v>
      </c>
    </row>
    <row r="775" spans="1:9" ht="79.5" customHeight="1" x14ac:dyDescent="0.25">
      <c r="A775" s="179" t="s">
        <v>597</v>
      </c>
      <c r="B775" s="52">
        <v>441</v>
      </c>
      <c r="C775" s="50" t="s">
        <v>283</v>
      </c>
      <c r="D775" s="61">
        <v>46.856000000000002</v>
      </c>
      <c r="E775" s="61">
        <v>46.856000000000002</v>
      </c>
      <c r="F775" s="61">
        <v>46.856000000000002</v>
      </c>
      <c r="G775" s="46">
        <f t="shared" si="238"/>
        <v>0</v>
      </c>
      <c r="H775" s="46">
        <f t="shared" si="239"/>
        <v>0</v>
      </c>
      <c r="I775" s="46">
        <f t="shared" si="240"/>
        <v>100</v>
      </c>
    </row>
    <row r="776" spans="1:9" s="77" customFormat="1" ht="77.25" customHeight="1" x14ac:dyDescent="0.25">
      <c r="A776" s="185" t="s">
        <v>980</v>
      </c>
      <c r="B776" s="20"/>
      <c r="C776" s="13" t="s">
        <v>287</v>
      </c>
      <c r="D776" s="47">
        <f>D777</f>
        <v>500.517</v>
      </c>
      <c r="E776" s="47">
        <f>E777</f>
        <v>500.517</v>
      </c>
      <c r="F776" s="47">
        <f>F777</f>
        <v>500.517</v>
      </c>
      <c r="G776" s="45">
        <f t="shared" si="238"/>
        <v>0</v>
      </c>
      <c r="H776" s="45">
        <f t="shared" si="239"/>
        <v>0</v>
      </c>
      <c r="I776" s="45">
        <f t="shared" si="240"/>
        <v>100</v>
      </c>
    </row>
    <row r="777" spans="1:9" ht="61.5" customHeight="1" x14ac:dyDescent="0.25">
      <c r="A777" s="179" t="s">
        <v>981</v>
      </c>
      <c r="B777" s="52">
        <v>441</v>
      </c>
      <c r="C777" s="50" t="s">
        <v>284</v>
      </c>
      <c r="D777" s="61">
        <v>500.517</v>
      </c>
      <c r="E777" s="61">
        <v>500.517</v>
      </c>
      <c r="F777" s="61">
        <v>500.517</v>
      </c>
      <c r="G777" s="46">
        <f t="shared" si="238"/>
        <v>0</v>
      </c>
      <c r="H777" s="46">
        <f t="shared" si="239"/>
        <v>0</v>
      </c>
      <c r="I777" s="46">
        <f t="shared" si="240"/>
        <v>100</v>
      </c>
    </row>
    <row r="778" spans="1:9" s="77" customFormat="1" ht="51" customHeight="1" x14ac:dyDescent="0.25">
      <c r="A778" s="185" t="s">
        <v>598</v>
      </c>
      <c r="B778" s="20"/>
      <c r="C778" s="13" t="s">
        <v>286</v>
      </c>
      <c r="D778" s="47">
        <f>D779+D780</f>
        <v>2256.7290000000003</v>
      </c>
      <c r="E778" s="47">
        <f>SUM(E779:E780)</f>
        <v>2249.1790000000001</v>
      </c>
      <c r="F778" s="47">
        <f>SUM(F779:F780)</f>
        <v>2249.1790000000001</v>
      </c>
      <c r="G778" s="45">
        <f t="shared" ref="G778:G779" si="255">E778-F778</f>
        <v>0</v>
      </c>
      <c r="H778" s="45">
        <f t="shared" ref="H778:H780" si="256">D778-F778</f>
        <v>7.5500000000001819</v>
      </c>
      <c r="I778" s="45">
        <f t="shared" ref="I778:I780" si="257">F778/D778*100</f>
        <v>99.665444986970073</v>
      </c>
    </row>
    <row r="779" spans="1:9" s="77" customFormat="1" ht="154.5" customHeight="1" x14ac:dyDescent="0.25">
      <c r="A779" s="179" t="s">
        <v>449</v>
      </c>
      <c r="B779" s="155">
        <v>441</v>
      </c>
      <c r="C779" s="50" t="s">
        <v>285</v>
      </c>
      <c r="D779" s="61">
        <v>2129.5520000000001</v>
      </c>
      <c r="E779" s="61">
        <v>2128.9459999999999</v>
      </c>
      <c r="F779" s="61">
        <v>2128.9459999999999</v>
      </c>
      <c r="G779" s="59">
        <f t="shared" si="255"/>
        <v>0</v>
      </c>
      <c r="H779" s="59">
        <f t="shared" si="256"/>
        <v>0.60600000000022192</v>
      </c>
      <c r="I779" s="59">
        <f t="shared" si="257"/>
        <v>99.971543310517887</v>
      </c>
    </row>
    <row r="780" spans="1:9" s="77" customFormat="1" ht="144.75" customHeight="1" x14ac:dyDescent="0.25">
      <c r="A780" s="179" t="s">
        <v>599</v>
      </c>
      <c r="B780" s="155">
        <v>441</v>
      </c>
      <c r="C780" s="50" t="s">
        <v>600</v>
      </c>
      <c r="D780" s="61">
        <v>127.17700000000001</v>
      </c>
      <c r="E780" s="61">
        <v>120.233</v>
      </c>
      <c r="F780" s="61">
        <v>120.233</v>
      </c>
      <c r="G780" s="59">
        <v>120.233</v>
      </c>
      <c r="H780" s="59">
        <f t="shared" si="256"/>
        <v>6.9440000000000026</v>
      </c>
      <c r="I780" s="59">
        <f t="shared" si="257"/>
        <v>94.53989321968595</v>
      </c>
    </row>
    <row r="781" spans="1:9" ht="70.5" customHeight="1" x14ac:dyDescent="0.25">
      <c r="A781" s="224" t="s">
        <v>740</v>
      </c>
      <c r="B781" s="224"/>
      <c r="C781" s="224"/>
      <c r="D781" s="224"/>
      <c r="E781" s="224"/>
      <c r="F781" s="224"/>
      <c r="G781" s="224"/>
      <c r="H781" s="224"/>
      <c r="I781" s="224"/>
    </row>
    <row r="782" spans="1:9" ht="26.25" customHeight="1" x14ac:dyDescent="0.25">
      <c r="A782" s="193" t="s">
        <v>1</v>
      </c>
      <c r="B782" s="122"/>
      <c r="C782" s="124" t="s">
        <v>367</v>
      </c>
      <c r="D782" s="108">
        <f>SUM(D784)</f>
        <v>0</v>
      </c>
      <c r="E782" s="108">
        <f>SUM(E784)</f>
        <v>0</v>
      </c>
      <c r="F782" s="108">
        <f>SUM(F784)</f>
        <v>0</v>
      </c>
      <c r="G782" s="115">
        <f t="shared" ref="G782:G786" si="258">E782-F782</f>
        <v>0</v>
      </c>
      <c r="H782" s="108">
        <f t="shared" ref="H782:H786" si="259">D782-F782</f>
        <v>0</v>
      </c>
      <c r="I782" s="108">
        <v>0</v>
      </c>
    </row>
    <row r="783" spans="1:9" ht="37.5" customHeight="1" x14ac:dyDescent="0.25">
      <c r="A783" s="177" t="s">
        <v>5</v>
      </c>
      <c r="B783" s="122"/>
      <c r="C783" s="122"/>
      <c r="D783" s="122"/>
      <c r="E783" s="122"/>
      <c r="F783" s="122"/>
      <c r="G783" s="123"/>
      <c r="H783" s="93"/>
      <c r="I783" s="93"/>
    </row>
    <row r="784" spans="1:9" ht="48" customHeight="1" x14ac:dyDescent="0.25">
      <c r="A784" s="185" t="s">
        <v>365</v>
      </c>
      <c r="B784" s="168"/>
      <c r="C784" s="60" t="s">
        <v>367</v>
      </c>
      <c r="D784" s="26">
        <f>SUM(D785:D786)</f>
        <v>0</v>
      </c>
      <c r="E784" s="26">
        <f>SUM(E785:E786)</f>
        <v>0</v>
      </c>
      <c r="F784" s="26">
        <f>SUM(F785:F786)</f>
        <v>0</v>
      </c>
      <c r="G784" s="15">
        <f t="shared" si="258"/>
        <v>0</v>
      </c>
      <c r="H784" s="15">
        <f t="shared" si="259"/>
        <v>0</v>
      </c>
      <c r="I784" s="15">
        <v>0</v>
      </c>
    </row>
    <row r="785" spans="1:10" ht="54" customHeight="1" x14ac:dyDescent="0.25">
      <c r="A785" s="179" t="s">
        <v>366</v>
      </c>
      <c r="B785" s="152">
        <v>441</v>
      </c>
      <c r="C785" s="50" t="s">
        <v>450</v>
      </c>
      <c r="D785" s="61">
        <v>0</v>
      </c>
      <c r="E785" s="61">
        <v>0</v>
      </c>
      <c r="F785" s="61">
        <v>0</v>
      </c>
      <c r="G785" s="59">
        <f t="shared" si="258"/>
        <v>0</v>
      </c>
      <c r="H785" s="18">
        <f t="shared" si="259"/>
        <v>0</v>
      </c>
      <c r="I785" s="18">
        <v>0</v>
      </c>
    </row>
    <row r="786" spans="1:10" ht="161.25" customHeight="1" x14ac:dyDescent="0.25">
      <c r="A786" s="179" t="s">
        <v>739</v>
      </c>
      <c r="B786" s="152">
        <v>441</v>
      </c>
      <c r="C786" s="50" t="s">
        <v>368</v>
      </c>
      <c r="D786" s="61">
        <v>0</v>
      </c>
      <c r="E786" s="61">
        <v>0</v>
      </c>
      <c r="F786" s="61">
        <v>0</v>
      </c>
      <c r="G786" s="59">
        <f t="shared" si="258"/>
        <v>0</v>
      </c>
      <c r="H786" s="18">
        <f t="shared" si="259"/>
        <v>0</v>
      </c>
      <c r="I786" s="18">
        <v>0</v>
      </c>
    </row>
    <row r="787" spans="1:10" x14ac:dyDescent="0.25">
      <c r="A787" s="86"/>
      <c r="B787" s="87"/>
      <c r="C787" s="87"/>
      <c r="D787" s="88"/>
      <c r="E787" s="88"/>
      <c r="F787" s="105"/>
      <c r="G787" s="88"/>
      <c r="H787" s="88"/>
      <c r="I787" s="88"/>
      <c r="J787" s="125"/>
    </row>
    <row r="788" spans="1:10" x14ac:dyDescent="0.25">
      <c r="A788" s="86"/>
      <c r="B788" s="87"/>
      <c r="C788" s="87"/>
      <c r="D788" s="88"/>
      <c r="E788" s="88"/>
      <c r="F788" s="105"/>
      <c r="G788" s="88"/>
      <c r="H788" s="88"/>
      <c r="I788" s="88"/>
      <c r="J788" s="125"/>
    </row>
    <row r="789" spans="1:10" x14ac:dyDescent="0.25">
      <c r="A789" s="86"/>
      <c r="B789" s="87"/>
      <c r="C789" s="87"/>
      <c r="D789" s="88"/>
      <c r="E789" s="88"/>
      <c r="F789" s="105"/>
      <c r="G789" s="88"/>
      <c r="H789" s="88"/>
      <c r="I789" s="88"/>
      <c r="J789" s="125"/>
    </row>
    <row r="790" spans="1:10" x14ac:dyDescent="0.25">
      <c r="A790" s="130"/>
      <c r="B790" s="131"/>
      <c r="C790" s="131"/>
      <c r="D790" s="132"/>
      <c r="E790" s="132"/>
      <c r="F790" s="133"/>
      <c r="G790" s="132"/>
      <c r="H790" s="132"/>
      <c r="I790" s="132"/>
      <c r="J790" s="125"/>
    </row>
    <row r="791" spans="1:10" x14ac:dyDescent="0.25">
      <c r="A791" s="130"/>
      <c r="B791" s="131"/>
      <c r="C791" s="131"/>
      <c r="D791" s="132"/>
      <c r="E791" s="132"/>
      <c r="F791" s="133"/>
      <c r="G791" s="132"/>
      <c r="H791" s="132"/>
      <c r="I791" s="132"/>
      <c r="J791" s="125"/>
    </row>
    <row r="792" spans="1:10" x14ac:dyDescent="0.25">
      <c r="A792" s="130"/>
      <c r="B792" s="131"/>
      <c r="C792" s="131"/>
      <c r="D792" s="132"/>
      <c r="E792" s="132"/>
      <c r="F792" s="133"/>
      <c r="G792" s="132"/>
      <c r="H792" s="132"/>
      <c r="I792" s="132"/>
      <c r="J792" s="125"/>
    </row>
    <row r="793" spans="1:10" x14ac:dyDescent="0.25">
      <c r="A793" s="130"/>
      <c r="B793" s="131"/>
      <c r="C793" s="131"/>
      <c r="D793" s="132"/>
      <c r="E793" s="132"/>
      <c r="F793" s="133"/>
      <c r="G793" s="132"/>
      <c r="H793" s="132"/>
      <c r="I793" s="132"/>
      <c r="J793" s="125"/>
    </row>
    <row r="794" spans="1:10" x14ac:dyDescent="0.25">
      <c r="A794" s="130"/>
      <c r="B794" s="131"/>
      <c r="C794" s="131"/>
      <c r="D794" s="132"/>
      <c r="E794" s="132"/>
      <c r="F794" s="133"/>
      <c r="G794" s="132"/>
      <c r="H794" s="132"/>
      <c r="I794" s="132"/>
      <c r="J794" s="125"/>
    </row>
    <row r="795" spans="1:10" x14ac:dyDescent="0.25">
      <c r="A795" s="130"/>
      <c r="B795" s="131"/>
      <c r="C795" s="131"/>
      <c r="D795" s="132"/>
      <c r="E795" s="132"/>
      <c r="F795" s="133"/>
      <c r="G795" s="132"/>
      <c r="H795" s="132"/>
      <c r="I795" s="132"/>
      <c r="J795" s="125"/>
    </row>
    <row r="796" spans="1:10" x14ac:dyDescent="0.25">
      <c r="A796" s="130"/>
      <c r="B796" s="131"/>
      <c r="C796" s="131"/>
      <c r="D796" s="132"/>
      <c r="E796" s="132"/>
      <c r="F796" s="133"/>
      <c r="G796" s="132"/>
      <c r="H796" s="132"/>
      <c r="I796" s="132"/>
      <c r="J796" s="125"/>
    </row>
    <row r="797" spans="1:10" x14ac:dyDescent="0.25">
      <c r="A797" s="130"/>
      <c r="B797" s="131"/>
      <c r="C797" s="131"/>
      <c r="D797" s="132"/>
      <c r="E797" s="132"/>
      <c r="F797" s="133"/>
      <c r="G797" s="132"/>
      <c r="H797" s="132"/>
      <c r="I797" s="132"/>
      <c r="J797" s="125"/>
    </row>
    <row r="798" spans="1:10" x14ac:dyDescent="0.25">
      <c r="A798" s="130"/>
      <c r="B798" s="131"/>
      <c r="C798" s="131"/>
      <c r="D798" s="132"/>
      <c r="E798" s="132"/>
      <c r="F798" s="133"/>
      <c r="G798" s="132"/>
      <c r="H798" s="132"/>
      <c r="I798" s="132"/>
      <c r="J798" s="125"/>
    </row>
    <row r="799" spans="1:10" x14ac:dyDescent="0.25">
      <c r="A799" s="130"/>
      <c r="B799" s="131"/>
      <c r="C799" s="131"/>
      <c r="D799" s="132"/>
      <c r="E799" s="132"/>
      <c r="F799" s="133"/>
      <c r="G799" s="132"/>
      <c r="H799" s="132"/>
      <c r="I799" s="132"/>
      <c r="J799" s="125"/>
    </row>
    <row r="800" spans="1:10" x14ac:dyDescent="0.25">
      <c r="A800" s="130"/>
      <c r="B800" s="131"/>
      <c r="C800" s="131"/>
      <c r="D800" s="132"/>
      <c r="E800" s="132"/>
      <c r="F800" s="133"/>
      <c r="G800" s="132"/>
      <c r="H800" s="132"/>
      <c r="I800" s="132"/>
      <c r="J800" s="125"/>
    </row>
    <row r="801" spans="1:10" x14ac:dyDescent="0.25">
      <c r="A801" s="130"/>
      <c r="B801" s="131"/>
      <c r="C801" s="131"/>
      <c r="D801" s="132"/>
      <c r="E801" s="132"/>
      <c r="F801" s="133"/>
      <c r="G801" s="132"/>
      <c r="H801" s="132"/>
      <c r="I801" s="132"/>
      <c r="J801" s="125"/>
    </row>
    <row r="802" spans="1:10" x14ac:dyDescent="0.25">
      <c r="A802" s="130"/>
      <c r="B802" s="131"/>
      <c r="C802" s="131"/>
      <c r="D802" s="132"/>
      <c r="E802" s="132"/>
      <c r="F802" s="133"/>
      <c r="G802" s="132"/>
      <c r="H802" s="132"/>
      <c r="I802" s="132"/>
      <c r="J802" s="125"/>
    </row>
    <row r="803" spans="1:10" x14ac:dyDescent="0.25">
      <c r="A803" s="130"/>
      <c r="B803" s="131"/>
      <c r="C803" s="131"/>
      <c r="D803" s="132"/>
      <c r="E803" s="132"/>
      <c r="F803" s="133"/>
      <c r="G803" s="132"/>
      <c r="H803" s="132"/>
      <c r="I803" s="132"/>
      <c r="J803" s="125"/>
    </row>
    <row r="804" spans="1:10" x14ac:dyDescent="0.25">
      <c r="A804" s="130"/>
      <c r="B804" s="131"/>
      <c r="C804" s="131"/>
      <c r="D804" s="132"/>
      <c r="E804" s="132"/>
      <c r="F804" s="133"/>
      <c r="G804" s="132"/>
      <c r="H804" s="132"/>
      <c r="I804" s="132"/>
      <c r="J804" s="125"/>
    </row>
    <row r="805" spans="1:10" x14ac:dyDescent="0.25">
      <c r="A805" s="130"/>
      <c r="B805" s="131"/>
      <c r="C805" s="131"/>
      <c r="D805" s="132"/>
      <c r="E805" s="132"/>
      <c r="F805" s="133"/>
      <c r="G805" s="132"/>
      <c r="H805" s="132"/>
      <c r="I805" s="132"/>
      <c r="J805" s="125"/>
    </row>
    <row r="806" spans="1:10" x14ac:dyDescent="0.25">
      <c r="A806" s="130"/>
      <c r="B806" s="131"/>
      <c r="C806" s="131"/>
      <c r="D806" s="132"/>
      <c r="E806" s="132"/>
      <c r="F806" s="133"/>
      <c r="G806" s="132"/>
      <c r="H806" s="132"/>
      <c r="I806" s="132"/>
      <c r="J806" s="125"/>
    </row>
    <row r="807" spans="1:10" x14ac:dyDescent="0.25">
      <c r="A807" s="130"/>
      <c r="B807" s="131"/>
      <c r="C807" s="131"/>
      <c r="D807" s="132"/>
      <c r="E807" s="132"/>
      <c r="F807" s="133"/>
      <c r="G807" s="132"/>
      <c r="H807" s="132"/>
      <c r="I807" s="132"/>
      <c r="J807" s="125"/>
    </row>
    <row r="808" spans="1:10" x14ac:dyDescent="0.25">
      <c r="A808" s="130"/>
      <c r="B808" s="131"/>
      <c r="C808" s="131"/>
      <c r="D808" s="132"/>
      <c r="E808" s="132"/>
      <c r="F808" s="133"/>
      <c r="G808" s="132"/>
      <c r="H808" s="132"/>
      <c r="I808" s="132"/>
      <c r="J808" s="125"/>
    </row>
    <row r="809" spans="1:10" x14ac:dyDescent="0.25">
      <c r="A809" s="130"/>
      <c r="B809" s="131"/>
      <c r="C809" s="131"/>
      <c r="D809" s="132"/>
      <c r="E809" s="132"/>
      <c r="F809" s="133"/>
      <c r="G809" s="132"/>
      <c r="H809" s="132"/>
      <c r="I809" s="132"/>
      <c r="J809" s="125"/>
    </row>
    <row r="810" spans="1:10" x14ac:dyDescent="0.25">
      <c r="A810" s="130"/>
      <c r="B810" s="131"/>
      <c r="C810" s="131"/>
      <c r="D810" s="132"/>
      <c r="E810" s="132"/>
      <c r="F810" s="133"/>
      <c r="G810" s="132"/>
      <c r="H810" s="132"/>
      <c r="I810" s="132"/>
      <c r="J810" s="125"/>
    </row>
    <row r="811" spans="1:10" x14ac:dyDescent="0.25">
      <c r="A811" s="130"/>
      <c r="B811" s="131"/>
      <c r="C811" s="131"/>
      <c r="D811" s="132"/>
      <c r="E811" s="132"/>
      <c r="F811" s="133"/>
      <c r="G811" s="132"/>
      <c r="H811" s="132"/>
      <c r="I811" s="132"/>
      <c r="J811" s="125"/>
    </row>
    <row r="812" spans="1:10" x14ac:dyDescent="0.25">
      <c r="A812" s="130"/>
      <c r="B812" s="131"/>
      <c r="C812" s="131"/>
      <c r="D812" s="132"/>
      <c r="E812" s="132"/>
      <c r="F812" s="133"/>
      <c r="G812" s="132"/>
      <c r="H812" s="132"/>
      <c r="I812" s="132"/>
      <c r="J812" s="125"/>
    </row>
    <row r="813" spans="1:10" x14ac:dyDescent="0.25">
      <c r="A813" s="130"/>
      <c r="B813" s="131"/>
      <c r="C813" s="131"/>
      <c r="D813" s="132"/>
      <c r="E813" s="132"/>
      <c r="F813" s="133"/>
      <c r="G813" s="132"/>
      <c r="H813" s="132"/>
      <c r="I813" s="132"/>
      <c r="J813" s="125"/>
    </row>
    <row r="814" spans="1:10" x14ac:dyDescent="0.25">
      <c r="A814" s="130"/>
      <c r="B814" s="131"/>
      <c r="C814" s="131"/>
      <c r="D814" s="132"/>
      <c r="E814" s="132"/>
      <c r="F814" s="133"/>
      <c r="G814" s="132"/>
      <c r="H814" s="132"/>
      <c r="I814" s="132"/>
      <c r="J814" s="125"/>
    </row>
    <row r="815" spans="1:10" x14ac:dyDescent="0.25">
      <c r="A815" s="130"/>
      <c r="B815" s="131"/>
      <c r="C815" s="131"/>
      <c r="D815" s="132"/>
      <c r="E815" s="132"/>
      <c r="F815" s="133"/>
      <c r="G815" s="132"/>
      <c r="H815" s="132"/>
      <c r="I815" s="132"/>
      <c r="J815" s="125"/>
    </row>
    <row r="816" spans="1:10" x14ac:dyDescent="0.25">
      <c r="A816" s="130"/>
      <c r="B816" s="131"/>
      <c r="C816" s="131"/>
      <c r="D816" s="132"/>
      <c r="E816" s="132"/>
      <c r="F816" s="133"/>
      <c r="G816" s="132"/>
      <c r="H816" s="132"/>
      <c r="I816" s="132"/>
      <c r="J816" s="125"/>
    </row>
    <row r="817" spans="1:10" x14ac:dyDescent="0.25">
      <c r="A817" s="130"/>
      <c r="B817" s="131"/>
      <c r="C817" s="131"/>
      <c r="D817" s="132"/>
      <c r="E817" s="132"/>
      <c r="F817" s="133"/>
      <c r="G817" s="132"/>
      <c r="H817" s="132"/>
      <c r="I817" s="132"/>
      <c r="J817" s="125"/>
    </row>
    <row r="818" spans="1:10" x14ac:dyDescent="0.25">
      <c r="A818" s="130"/>
      <c r="B818" s="131"/>
      <c r="C818" s="131"/>
      <c r="D818" s="132"/>
      <c r="E818" s="132"/>
      <c r="F818" s="133"/>
      <c r="G818" s="132"/>
      <c r="H818" s="132"/>
      <c r="I818" s="132"/>
      <c r="J818" s="125"/>
    </row>
    <row r="819" spans="1:10" x14ac:dyDescent="0.25">
      <c r="A819" s="130"/>
      <c r="B819" s="131"/>
      <c r="C819" s="131"/>
      <c r="D819" s="132"/>
      <c r="E819" s="132"/>
      <c r="F819" s="133"/>
      <c r="G819" s="132"/>
      <c r="H819" s="132"/>
      <c r="I819" s="132"/>
      <c r="J819" s="125"/>
    </row>
    <row r="820" spans="1:10" x14ac:dyDescent="0.25">
      <c r="A820" s="130"/>
      <c r="B820" s="131"/>
      <c r="C820" s="131"/>
      <c r="D820" s="132"/>
      <c r="E820" s="132"/>
      <c r="F820" s="133"/>
      <c r="G820" s="132"/>
      <c r="H820" s="132"/>
      <c r="I820" s="132"/>
      <c r="J820" s="125"/>
    </row>
    <row r="821" spans="1:10" x14ac:dyDescent="0.25">
      <c r="A821" s="130"/>
      <c r="B821" s="131"/>
      <c r="C821" s="131"/>
      <c r="D821" s="132"/>
      <c r="E821" s="132"/>
      <c r="F821" s="133"/>
      <c r="G821" s="132"/>
      <c r="H821" s="132"/>
      <c r="I821" s="132"/>
      <c r="J821" s="125"/>
    </row>
    <row r="822" spans="1:10" x14ac:dyDescent="0.25">
      <c r="A822" s="130"/>
      <c r="B822" s="131"/>
      <c r="C822" s="131"/>
      <c r="D822" s="132"/>
      <c r="E822" s="132"/>
      <c r="F822" s="133"/>
      <c r="G822" s="132"/>
      <c r="H822" s="132"/>
      <c r="I822" s="132"/>
      <c r="J822" s="125"/>
    </row>
    <row r="823" spans="1:10" x14ac:dyDescent="0.25">
      <c r="A823" s="130"/>
      <c r="B823" s="131"/>
      <c r="C823" s="131"/>
      <c r="D823" s="132"/>
      <c r="E823" s="132"/>
      <c r="F823" s="133"/>
      <c r="G823" s="132"/>
      <c r="H823" s="132"/>
      <c r="I823" s="132"/>
      <c r="J823" s="125"/>
    </row>
    <row r="824" spans="1:10" x14ac:dyDescent="0.25">
      <c r="A824" s="130"/>
      <c r="B824" s="131"/>
      <c r="C824" s="131"/>
      <c r="D824" s="132"/>
      <c r="E824" s="132"/>
      <c r="F824" s="133"/>
      <c r="G824" s="132"/>
      <c r="H824" s="132"/>
      <c r="I824" s="132"/>
      <c r="J824" s="125"/>
    </row>
    <row r="825" spans="1:10" x14ac:dyDescent="0.25">
      <c r="A825" s="130"/>
      <c r="B825" s="131"/>
      <c r="C825" s="131"/>
      <c r="D825" s="132"/>
      <c r="E825" s="132"/>
      <c r="F825" s="133"/>
      <c r="G825" s="132"/>
      <c r="H825" s="132"/>
      <c r="I825" s="132"/>
      <c r="J825" s="125"/>
    </row>
    <row r="826" spans="1:10" x14ac:dyDescent="0.25">
      <c r="A826" s="130"/>
      <c r="B826" s="131"/>
      <c r="C826" s="131"/>
      <c r="D826" s="132"/>
      <c r="E826" s="132"/>
      <c r="F826" s="133"/>
      <c r="G826" s="132"/>
      <c r="H826" s="132"/>
      <c r="I826" s="132"/>
      <c r="J826" s="125"/>
    </row>
    <row r="827" spans="1:10" x14ac:dyDescent="0.25">
      <c r="A827" s="130"/>
      <c r="B827" s="131"/>
      <c r="C827" s="131"/>
      <c r="D827" s="132"/>
      <c r="E827" s="132"/>
      <c r="F827" s="133"/>
      <c r="G827" s="132"/>
      <c r="H827" s="132"/>
      <c r="I827" s="132"/>
      <c r="J827" s="125"/>
    </row>
    <row r="828" spans="1:10" x14ac:dyDescent="0.25">
      <c r="A828" s="130"/>
      <c r="B828" s="131"/>
      <c r="C828" s="131"/>
      <c r="D828" s="132"/>
      <c r="E828" s="132"/>
      <c r="F828" s="133"/>
      <c r="G828" s="132"/>
      <c r="H828" s="132"/>
      <c r="I828" s="132"/>
      <c r="J828" s="125"/>
    </row>
    <row r="829" spans="1:10" x14ac:dyDescent="0.25">
      <c r="A829" s="130"/>
      <c r="B829" s="131"/>
      <c r="C829" s="131"/>
      <c r="D829" s="132"/>
      <c r="E829" s="132"/>
      <c r="F829" s="133"/>
      <c r="G829" s="132"/>
      <c r="H829" s="132"/>
      <c r="I829" s="132"/>
      <c r="J829" s="125"/>
    </row>
    <row r="830" spans="1:10" x14ac:dyDescent="0.25">
      <c r="A830" s="130"/>
      <c r="B830" s="131"/>
      <c r="C830" s="131"/>
      <c r="D830" s="132"/>
      <c r="E830" s="132"/>
      <c r="F830" s="133"/>
      <c r="G830" s="132"/>
      <c r="H830" s="132"/>
      <c r="I830" s="132"/>
      <c r="J830" s="125"/>
    </row>
    <row r="831" spans="1:10" x14ac:dyDescent="0.25">
      <c r="A831" s="130"/>
      <c r="B831" s="131"/>
      <c r="C831" s="131"/>
      <c r="D831" s="132"/>
      <c r="E831" s="132"/>
      <c r="F831" s="133"/>
      <c r="G831" s="132"/>
      <c r="H831" s="132"/>
      <c r="I831" s="132"/>
      <c r="J831" s="125"/>
    </row>
    <row r="832" spans="1:10" x14ac:dyDescent="0.25">
      <c r="A832" s="130"/>
      <c r="B832" s="131"/>
      <c r="C832" s="131"/>
      <c r="D832" s="132"/>
      <c r="E832" s="132"/>
      <c r="F832" s="133"/>
      <c r="G832" s="132"/>
      <c r="H832" s="132"/>
      <c r="I832" s="132"/>
      <c r="J832" s="125"/>
    </row>
    <row r="833" spans="1:10" x14ac:dyDescent="0.25">
      <c r="A833" s="130"/>
      <c r="B833" s="131"/>
      <c r="C833" s="131"/>
      <c r="D833" s="132"/>
      <c r="E833" s="132"/>
      <c r="F833" s="133"/>
      <c r="G833" s="132"/>
      <c r="H833" s="132"/>
      <c r="I833" s="132"/>
      <c r="J833" s="125"/>
    </row>
    <row r="834" spans="1:10" x14ac:dyDescent="0.25">
      <c r="A834" s="130"/>
      <c r="B834" s="131"/>
      <c r="C834" s="131"/>
      <c r="D834" s="132"/>
      <c r="E834" s="132"/>
      <c r="F834" s="133"/>
      <c r="G834" s="132"/>
      <c r="H834" s="132"/>
      <c r="I834" s="132"/>
      <c r="J834" s="125"/>
    </row>
    <row r="835" spans="1:10" x14ac:dyDescent="0.25">
      <c r="A835" s="130"/>
      <c r="B835" s="131"/>
      <c r="C835" s="131"/>
      <c r="D835" s="132"/>
      <c r="E835" s="132"/>
      <c r="F835" s="133"/>
      <c r="G835" s="132"/>
      <c r="H835" s="132"/>
      <c r="I835" s="132"/>
      <c r="J835" s="125"/>
    </row>
    <row r="836" spans="1:10" x14ac:dyDescent="0.25">
      <c r="A836" s="130"/>
      <c r="B836" s="131"/>
      <c r="C836" s="131"/>
      <c r="D836" s="132"/>
      <c r="E836" s="132"/>
      <c r="F836" s="133"/>
      <c r="G836" s="132"/>
      <c r="H836" s="132"/>
      <c r="I836" s="132"/>
      <c r="J836" s="125"/>
    </row>
    <row r="837" spans="1:10" x14ac:dyDescent="0.25">
      <c r="A837" s="130"/>
      <c r="B837" s="131"/>
      <c r="C837" s="131"/>
      <c r="D837" s="132"/>
      <c r="E837" s="132"/>
      <c r="F837" s="133"/>
      <c r="G837" s="132"/>
      <c r="H837" s="132"/>
      <c r="I837" s="132"/>
      <c r="J837" s="125"/>
    </row>
    <row r="838" spans="1:10" x14ac:dyDescent="0.25">
      <c r="A838" s="130"/>
      <c r="B838" s="131"/>
      <c r="C838" s="131"/>
      <c r="D838" s="132"/>
      <c r="E838" s="132"/>
      <c r="F838" s="133"/>
      <c r="G838" s="132"/>
      <c r="H838" s="132"/>
      <c r="I838" s="132"/>
      <c r="J838" s="125"/>
    </row>
    <row r="839" spans="1:10" x14ac:dyDescent="0.25">
      <c r="A839" s="130"/>
      <c r="B839" s="131"/>
      <c r="C839" s="131"/>
      <c r="D839" s="132"/>
      <c r="E839" s="132"/>
      <c r="F839" s="133"/>
      <c r="G839" s="132"/>
      <c r="H839" s="132"/>
      <c r="I839" s="132"/>
      <c r="J839" s="125"/>
    </row>
    <row r="840" spans="1:10" x14ac:dyDescent="0.25">
      <c r="A840" s="130"/>
      <c r="B840" s="131"/>
      <c r="C840" s="131"/>
      <c r="D840" s="132"/>
      <c r="E840" s="132"/>
      <c r="F840" s="133"/>
      <c r="G840" s="132"/>
      <c r="H840" s="132"/>
      <c r="I840" s="132"/>
      <c r="J840" s="125"/>
    </row>
    <row r="841" spans="1:10" x14ac:dyDescent="0.25">
      <c r="A841" s="130"/>
      <c r="B841" s="131"/>
      <c r="C841" s="131"/>
      <c r="D841" s="132"/>
      <c r="E841" s="132"/>
      <c r="F841" s="133"/>
      <c r="G841" s="132"/>
      <c r="H841" s="132"/>
      <c r="I841" s="132"/>
      <c r="J841" s="125"/>
    </row>
    <row r="842" spans="1:10" x14ac:dyDescent="0.25">
      <c r="A842" s="130"/>
      <c r="B842" s="131"/>
      <c r="C842" s="131"/>
      <c r="D842" s="132"/>
      <c r="E842" s="132"/>
      <c r="F842" s="133"/>
      <c r="G842" s="132"/>
      <c r="H842" s="132"/>
      <c r="I842" s="132"/>
      <c r="J842" s="125"/>
    </row>
    <row r="843" spans="1:10" x14ac:dyDescent="0.25">
      <c r="A843" s="130"/>
      <c r="B843" s="131"/>
      <c r="C843" s="131"/>
      <c r="D843" s="132"/>
      <c r="E843" s="132"/>
      <c r="F843" s="133"/>
      <c r="G843" s="132"/>
      <c r="H843" s="132"/>
      <c r="I843" s="132"/>
      <c r="J843" s="125"/>
    </row>
    <row r="844" spans="1:10" x14ac:dyDescent="0.25">
      <c r="A844" s="130"/>
      <c r="B844" s="131"/>
      <c r="C844" s="131"/>
      <c r="D844" s="132"/>
      <c r="E844" s="132"/>
      <c r="F844" s="133"/>
      <c r="G844" s="132"/>
      <c r="H844" s="132"/>
      <c r="I844" s="132"/>
      <c r="J844" s="125"/>
    </row>
    <row r="845" spans="1:10" x14ac:dyDescent="0.25">
      <c r="A845" s="130"/>
      <c r="B845" s="131"/>
      <c r="C845" s="131"/>
      <c r="D845" s="132"/>
      <c r="E845" s="132"/>
      <c r="F845" s="133"/>
      <c r="G845" s="132"/>
      <c r="H845" s="132"/>
      <c r="I845" s="132"/>
      <c r="J845" s="125"/>
    </row>
    <row r="846" spans="1:10" x14ac:dyDescent="0.25">
      <c r="A846" s="130"/>
      <c r="B846" s="131"/>
      <c r="C846" s="131"/>
      <c r="D846" s="132"/>
      <c r="E846" s="132"/>
      <c r="F846" s="133"/>
      <c r="G846" s="132"/>
      <c r="H846" s="132"/>
      <c r="I846" s="132"/>
      <c r="J846" s="125"/>
    </row>
    <row r="847" spans="1:10" x14ac:dyDescent="0.25">
      <c r="A847" s="130"/>
      <c r="B847" s="131"/>
      <c r="C847" s="131"/>
      <c r="D847" s="132"/>
      <c r="E847" s="132"/>
      <c r="F847" s="133"/>
      <c r="G847" s="132"/>
      <c r="H847" s="132"/>
      <c r="I847" s="132"/>
      <c r="J847" s="125"/>
    </row>
    <row r="848" spans="1:10" x14ac:dyDescent="0.25">
      <c r="A848" s="130"/>
      <c r="B848" s="131"/>
      <c r="C848" s="131"/>
      <c r="D848" s="132"/>
      <c r="E848" s="132"/>
      <c r="F848" s="133"/>
      <c r="G848" s="132"/>
      <c r="H848" s="132"/>
      <c r="I848" s="132"/>
      <c r="J848" s="125"/>
    </row>
    <row r="849" spans="1:10" x14ac:dyDescent="0.25">
      <c r="A849" s="130"/>
      <c r="B849" s="131"/>
      <c r="C849" s="131"/>
      <c r="D849" s="132"/>
      <c r="E849" s="132"/>
      <c r="F849" s="133"/>
      <c r="G849" s="132"/>
      <c r="H849" s="132"/>
      <c r="I849" s="132"/>
      <c r="J849" s="125"/>
    </row>
    <row r="850" spans="1:10" x14ac:dyDescent="0.25">
      <c r="A850" s="130"/>
      <c r="B850" s="131"/>
      <c r="C850" s="131"/>
      <c r="D850" s="132"/>
      <c r="E850" s="132"/>
      <c r="F850" s="133"/>
      <c r="G850" s="132"/>
      <c r="H850" s="132"/>
      <c r="I850" s="132"/>
      <c r="J850" s="125"/>
    </row>
    <row r="851" spans="1:10" x14ac:dyDescent="0.25">
      <c r="A851" s="130"/>
      <c r="B851" s="131"/>
      <c r="C851" s="131"/>
      <c r="D851" s="132"/>
      <c r="E851" s="132"/>
      <c r="F851" s="133"/>
      <c r="G851" s="132"/>
      <c r="H851" s="132"/>
      <c r="I851" s="132"/>
      <c r="J851" s="125"/>
    </row>
    <row r="852" spans="1:10" x14ac:dyDescent="0.25">
      <c r="A852" s="130"/>
      <c r="B852" s="131"/>
      <c r="C852" s="131"/>
      <c r="D852" s="132"/>
      <c r="E852" s="132"/>
      <c r="F852" s="133"/>
      <c r="G852" s="132"/>
      <c r="H852" s="132"/>
      <c r="I852" s="132"/>
      <c r="J852" s="125"/>
    </row>
    <row r="853" spans="1:10" x14ac:dyDescent="0.25">
      <c r="A853" s="130"/>
      <c r="B853" s="131"/>
      <c r="C853" s="131"/>
      <c r="D853" s="132"/>
      <c r="E853" s="132"/>
      <c r="F853" s="133"/>
      <c r="G853" s="132"/>
      <c r="H853" s="132"/>
      <c r="I853" s="132"/>
      <c r="J853" s="125"/>
    </row>
    <row r="854" spans="1:10" x14ac:dyDescent="0.25">
      <c r="A854" s="130"/>
      <c r="B854" s="131"/>
      <c r="C854" s="131"/>
      <c r="D854" s="132"/>
      <c r="E854" s="132"/>
      <c r="F854" s="133"/>
      <c r="G854" s="132"/>
      <c r="H854" s="132"/>
      <c r="I854" s="132"/>
      <c r="J854" s="125"/>
    </row>
    <row r="855" spans="1:10" x14ac:dyDescent="0.25">
      <c r="A855" s="130"/>
      <c r="B855" s="131"/>
      <c r="C855" s="131"/>
      <c r="D855" s="132"/>
      <c r="E855" s="132"/>
      <c r="F855" s="133"/>
      <c r="G855" s="132"/>
      <c r="H855" s="132"/>
      <c r="I855" s="132"/>
      <c r="J855" s="125"/>
    </row>
    <row r="856" spans="1:10" x14ac:dyDescent="0.25">
      <c r="A856" s="130"/>
      <c r="B856" s="131"/>
      <c r="C856" s="131"/>
      <c r="D856" s="132"/>
      <c r="E856" s="132"/>
      <c r="F856" s="133"/>
      <c r="G856" s="132"/>
      <c r="H856" s="132"/>
      <c r="I856" s="132"/>
      <c r="J856" s="125"/>
    </row>
    <row r="857" spans="1:10" x14ac:dyDescent="0.25">
      <c r="A857" s="130"/>
      <c r="B857" s="131"/>
      <c r="C857" s="131"/>
      <c r="D857" s="132"/>
      <c r="E857" s="132"/>
      <c r="F857" s="133"/>
      <c r="G857" s="132"/>
      <c r="H857" s="132"/>
      <c r="I857" s="132"/>
      <c r="J857" s="125"/>
    </row>
    <row r="858" spans="1:10" x14ac:dyDescent="0.25">
      <c r="A858" s="130"/>
      <c r="B858" s="131"/>
      <c r="C858" s="131"/>
      <c r="D858" s="132"/>
      <c r="E858" s="132"/>
      <c r="F858" s="133"/>
      <c r="G858" s="132"/>
      <c r="H858" s="132"/>
      <c r="I858" s="132"/>
      <c r="J858" s="125"/>
    </row>
    <row r="859" spans="1:10" x14ac:dyDescent="0.25">
      <c r="A859" s="130"/>
      <c r="B859" s="131"/>
      <c r="C859" s="131"/>
      <c r="D859" s="132"/>
      <c r="E859" s="132"/>
      <c r="F859" s="133"/>
      <c r="G859" s="132"/>
      <c r="H859" s="132"/>
      <c r="I859" s="132"/>
      <c r="J859" s="125"/>
    </row>
    <row r="860" spans="1:10" x14ac:dyDescent="0.25">
      <c r="A860" s="130"/>
      <c r="B860" s="131"/>
      <c r="C860" s="131"/>
      <c r="D860" s="132"/>
      <c r="E860" s="132"/>
      <c r="F860" s="133"/>
      <c r="G860" s="132"/>
      <c r="H860" s="132"/>
      <c r="I860" s="132"/>
      <c r="J860" s="125"/>
    </row>
    <row r="861" spans="1:10" x14ac:dyDescent="0.25">
      <c r="A861" s="130"/>
      <c r="B861" s="131"/>
      <c r="C861" s="131"/>
      <c r="D861" s="132"/>
      <c r="E861" s="132"/>
      <c r="F861" s="133"/>
      <c r="G861" s="132"/>
      <c r="H861" s="132"/>
      <c r="I861" s="132"/>
      <c r="J861" s="125"/>
    </row>
    <row r="862" spans="1:10" x14ac:dyDescent="0.25">
      <c r="A862" s="130"/>
      <c r="B862" s="131"/>
      <c r="C862" s="131"/>
      <c r="D862" s="132"/>
      <c r="E862" s="132"/>
      <c r="F862" s="133"/>
      <c r="G862" s="132"/>
      <c r="H862" s="132"/>
      <c r="I862" s="132"/>
      <c r="J862" s="125"/>
    </row>
    <row r="863" spans="1:10" x14ac:dyDescent="0.25">
      <c r="A863" s="130"/>
      <c r="B863" s="131"/>
      <c r="C863" s="131"/>
      <c r="D863" s="132"/>
      <c r="E863" s="132"/>
      <c r="F863" s="133"/>
      <c r="G863" s="132"/>
      <c r="H863" s="132"/>
      <c r="I863" s="132"/>
      <c r="J863" s="125"/>
    </row>
    <row r="864" spans="1:10" x14ac:dyDescent="0.25">
      <c r="A864" s="130"/>
      <c r="B864" s="131"/>
      <c r="C864" s="131"/>
      <c r="D864" s="132"/>
      <c r="E864" s="132"/>
      <c r="F864" s="133"/>
      <c r="G864" s="132"/>
      <c r="H864" s="132"/>
      <c r="I864" s="132"/>
      <c r="J864" s="125"/>
    </row>
    <row r="865" spans="1:10" x14ac:dyDescent="0.25">
      <c r="A865" s="130"/>
      <c r="B865" s="131"/>
      <c r="C865" s="131"/>
      <c r="D865" s="132"/>
      <c r="E865" s="132"/>
      <c r="F865" s="133"/>
      <c r="G865" s="132"/>
      <c r="H865" s="132"/>
      <c r="I865" s="132"/>
      <c r="J865" s="125"/>
    </row>
    <row r="866" spans="1:10" x14ac:dyDescent="0.25">
      <c r="A866" s="130"/>
      <c r="B866" s="131"/>
      <c r="C866" s="131"/>
      <c r="D866" s="132"/>
      <c r="E866" s="132"/>
      <c r="F866" s="133"/>
      <c r="G866" s="132"/>
      <c r="H866" s="132"/>
      <c r="I866" s="132"/>
      <c r="J866" s="125"/>
    </row>
    <row r="867" spans="1:10" x14ac:dyDescent="0.25">
      <c r="A867" s="130"/>
      <c r="B867" s="131"/>
      <c r="C867" s="131"/>
      <c r="D867" s="132"/>
      <c r="E867" s="132"/>
      <c r="F867" s="133"/>
      <c r="G867" s="132"/>
      <c r="H867" s="132"/>
      <c r="I867" s="132"/>
      <c r="J867" s="125"/>
    </row>
    <row r="868" spans="1:10" x14ac:dyDescent="0.25">
      <c r="A868" s="126"/>
      <c r="B868" s="127"/>
      <c r="C868" s="127"/>
      <c r="D868" s="128"/>
      <c r="E868" s="128"/>
      <c r="F868" s="129"/>
      <c r="G868" s="128"/>
      <c r="H868" s="128"/>
      <c r="I868" s="128"/>
    </row>
    <row r="869" spans="1:10" x14ac:dyDescent="0.25">
      <c r="A869" s="86"/>
      <c r="B869" s="87"/>
      <c r="C869" s="87"/>
      <c r="D869" s="88"/>
      <c r="E869" s="88"/>
      <c r="F869" s="105"/>
      <c r="G869" s="88"/>
      <c r="H869" s="88"/>
      <c r="I869" s="88"/>
    </row>
    <row r="870" spans="1:10" x14ac:dyDescent="0.25">
      <c r="A870" s="86"/>
      <c r="B870" s="87"/>
      <c r="C870" s="87"/>
      <c r="D870" s="88"/>
      <c r="E870" s="88"/>
      <c r="F870" s="105"/>
      <c r="G870" s="88"/>
      <c r="H870" s="88"/>
      <c r="I870" s="88"/>
    </row>
    <row r="871" spans="1:10" x14ac:dyDescent="0.25">
      <c r="A871" s="86"/>
      <c r="B871" s="87"/>
      <c r="C871" s="87"/>
      <c r="D871" s="88"/>
      <c r="E871" s="88"/>
      <c r="F871" s="105"/>
      <c r="G871" s="88"/>
      <c r="H871" s="88"/>
      <c r="I871" s="88"/>
    </row>
    <row r="872" spans="1:10" x14ac:dyDescent="0.25">
      <c r="A872" s="86"/>
      <c r="B872" s="87"/>
      <c r="C872" s="87"/>
      <c r="D872" s="88"/>
      <c r="E872" s="88"/>
      <c r="F872" s="105"/>
      <c r="G872" s="88"/>
      <c r="H872" s="88"/>
      <c r="I872" s="88"/>
    </row>
    <row r="873" spans="1:10" x14ac:dyDescent="0.25">
      <c r="A873" s="86"/>
      <c r="B873" s="87"/>
      <c r="C873" s="87"/>
      <c r="D873" s="88"/>
      <c r="E873" s="88"/>
      <c r="F873" s="105"/>
      <c r="G873" s="88"/>
      <c r="H873" s="88"/>
      <c r="I873" s="88"/>
    </row>
    <row r="874" spans="1:10" x14ac:dyDescent="0.25">
      <c r="A874" s="86"/>
      <c r="B874" s="87"/>
      <c r="C874" s="87"/>
      <c r="D874" s="88"/>
      <c r="E874" s="88"/>
      <c r="F874" s="105"/>
      <c r="G874" s="88"/>
      <c r="H874" s="88"/>
      <c r="I874" s="88"/>
    </row>
    <row r="875" spans="1:10" x14ac:dyDescent="0.25">
      <c r="A875" s="86"/>
      <c r="B875" s="87"/>
      <c r="C875" s="87"/>
      <c r="D875" s="88"/>
      <c r="E875" s="88"/>
      <c r="F875" s="105"/>
      <c r="G875" s="88"/>
      <c r="H875" s="88"/>
      <c r="I875" s="88"/>
    </row>
    <row r="876" spans="1:10" x14ac:dyDescent="0.25">
      <c r="A876" s="86"/>
      <c r="B876" s="87"/>
      <c r="C876" s="87"/>
      <c r="D876" s="88"/>
      <c r="E876" s="88"/>
      <c r="F876" s="105"/>
      <c r="G876" s="88"/>
      <c r="H876" s="88"/>
      <c r="I876" s="88"/>
    </row>
    <row r="877" spans="1:10" x14ac:dyDescent="0.25">
      <c r="A877" s="86"/>
      <c r="B877" s="87"/>
      <c r="C877" s="87"/>
      <c r="D877" s="88"/>
      <c r="E877" s="88"/>
      <c r="F877" s="105"/>
      <c r="G877" s="88"/>
      <c r="H877" s="88"/>
      <c r="I877" s="88"/>
    </row>
    <row r="878" spans="1:10" x14ac:dyDescent="0.25">
      <c r="A878" s="86"/>
      <c r="B878" s="87"/>
      <c r="C878" s="87"/>
      <c r="D878" s="88"/>
      <c r="E878" s="88"/>
      <c r="F878" s="105"/>
      <c r="G878" s="88"/>
      <c r="H878" s="88"/>
      <c r="I878" s="88"/>
    </row>
    <row r="879" spans="1:10" x14ac:dyDescent="0.25">
      <c r="A879" s="86"/>
      <c r="B879" s="87"/>
      <c r="C879" s="87"/>
      <c r="D879" s="88"/>
      <c r="E879" s="88"/>
      <c r="F879" s="105"/>
      <c r="G879" s="88"/>
      <c r="H879" s="88"/>
      <c r="I879" s="88"/>
    </row>
    <row r="880" spans="1:10" x14ac:dyDescent="0.25">
      <c r="A880" s="86"/>
      <c r="B880" s="87"/>
      <c r="C880" s="87"/>
      <c r="D880" s="88"/>
      <c r="E880" s="88"/>
      <c r="F880" s="105"/>
      <c r="G880" s="88"/>
      <c r="H880" s="88"/>
      <c r="I880" s="88"/>
    </row>
    <row r="881" spans="1:9" x14ac:dyDescent="0.25">
      <c r="A881" s="86"/>
      <c r="B881" s="87"/>
      <c r="C881" s="87"/>
      <c r="D881" s="88"/>
      <c r="E881" s="88"/>
      <c r="F881" s="105"/>
      <c r="G881" s="88"/>
      <c r="H881" s="88"/>
      <c r="I881" s="88"/>
    </row>
    <row r="882" spans="1:9" x14ac:dyDescent="0.25">
      <c r="A882" s="86"/>
      <c r="B882" s="87"/>
      <c r="C882" s="87"/>
      <c r="D882" s="88"/>
      <c r="E882" s="88"/>
      <c r="F882" s="105"/>
      <c r="G882" s="88"/>
      <c r="H882" s="88"/>
      <c r="I882" s="88"/>
    </row>
    <row r="883" spans="1:9" x14ac:dyDescent="0.25">
      <c r="A883" s="86"/>
      <c r="B883" s="87"/>
      <c r="C883" s="87"/>
      <c r="D883" s="88"/>
      <c r="E883" s="88"/>
      <c r="F883" s="105"/>
      <c r="G883" s="88"/>
      <c r="H883" s="88"/>
      <c r="I883" s="88"/>
    </row>
    <row r="884" spans="1:9" x14ac:dyDescent="0.25">
      <c r="A884" s="86"/>
      <c r="B884" s="87"/>
      <c r="C884" s="87"/>
      <c r="D884" s="88"/>
      <c r="E884" s="88"/>
      <c r="F884" s="105"/>
      <c r="G884" s="88"/>
      <c r="H884" s="88"/>
      <c r="I884" s="88"/>
    </row>
    <row r="885" spans="1:9" x14ac:dyDescent="0.25">
      <c r="A885" s="86"/>
      <c r="B885" s="87"/>
      <c r="C885" s="87"/>
      <c r="D885" s="88"/>
      <c r="E885" s="88"/>
      <c r="F885" s="105"/>
      <c r="G885" s="88"/>
      <c r="H885" s="88"/>
      <c r="I885" s="88"/>
    </row>
    <row r="886" spans="1:9" x14ac:dyDescent="0.25">
      <c r="A886" s="86"/>
      <c r="B886" s="87"/>
      <c r="C886" s="87"/>
      <c r="D886" s="88"/>
      <c r="E886" s="88"/>
      <c r="F886" s="105"/>
      <c r="G886" s="88"/>
      <c r="H886" s="88"/>
      <c r="I886" s="88"/>
    </row>
    <row r="887" spans="1:9" x14ac:dyDescent="0.25">
      <c r="A887" s="86"/>
      <c r="B887" s="87"/>
      <c r="C887" s="87"/>
      <c r="D887" s="88"/>
      <c r="E887" s="88"/>
      <c r="F887" s="105"/>
      <c r="G887" s="88"/>
      <c r="H887" s="88"/>
      <c r="I887" s="88"/>
    </row>
    <row r="888" spans="1:9" x14ac:dyDescent="0.25">
      <c r="A888" s="86"/>
      <c r="B888" s="87"/>
      <c r="C888" s="87"/>
      <c r="D888" s="88"/>
      <c r="E888" s="88"/>
      <c r="F888" s="105"/>
      <c r="G888" s="88"/>
      <c r="H888" s="88"/>
      <c r="I888" s="88"/>
    </row>
    <row r="889" spans="1:9" x14ac:dyDescent="0.25">
      <c r="A889" s="86"/>
      <c r="B889" s="87"/>
      <c r="C889" s="87"/>
      <c r="D889" s="88"/>
      <c r="E889" s="88"/>
      <c r="F889" s="105"/>
      <c r="G889" s="88"/>
      <c r="H889" s="88"/>
      <c r="I889" s="88"/>
    </row>
    <row r="890" spans="1:9" x14ac:dyDescent="0.25">
      <c r="A890" s="86"/>
      <c r="B890" s="87"/>
      <c r="C890" s="87"/>
      <c r="D890" s="88"/>
      <c r="E890" s="88"/>
      <c r="F890" s="105"/>
      <c r="G890" s="88"/>
      <c r="H890" s="88"/>
      <c r="I890" s="88"/>
    </row>
    <row r="891" spans="1:9" x14ac:dyDescent="0.25">
      <c r="A891" s="86"/>
      <c r="B891" s="87"/>
      <c r="C891" s="87"/>
      <c r="D891" s="88"/>
      <c r="E891" s="88"/>
      <c r="F891" s="105"/>
      <c r="G891" s="88"/>
      <c r="H891" s="88"/>
      <c r="I891" s="88"/>
    </row>
    <row r="892" spans="1:9" x14ac:dyDescent="0.25">
      <c r="A892" s="86"/>
      <c r="B892" s="87"/>
      <c r="C892" s="87"/>
      <c r="D892" s="88"/>
      <c r="E892" s="88"/>
      <c r="F892" s="105"/>
      <c r="G892" s="88"/>
      <c r="H892" s="88"/>
      <c r="I892" s="88"/>
    </row>
    <row r="893" spans="1:9" x14ac:dyDescent="0.25">
      <c r="A893" s="86"/>
      <c r="B893" s="87"/>
      <c r="C893" s="87"/>
      <c r="D893" s="88"/>
      <c r="E893" s="88"/>
      <c r="F893" s="105"/>
      <c r="G893" s="88"/>
      <c r="H893" s="88"/>
      <c r="I893" s="88"/>
    </row>
    <row r="894" spans="1:9" x14ac:dyDescent="0.25">
      <c r="A894" s="86"/>
      <c r="B894" s="87"/>
      <c r="C894" s="87"/>
      <c r="D894" s="88"/>
      <c r="E894" s="88"/>
      <c r="F894" s="105"/>
      <c r="G894" s="88"/>
      <c r="H894" s="88"/>
      <c r="I894" s="88"/>
    </row>
    <row r="895" spans="1:9" x14ac:dyDescent="0.25">
      <c r="A895" s="86"/>
      <c r="B895" s="87"/>
      <c r="C895" s="87"/>
      <c r="D895" s="88"/>
      <c r="E895" s="88"/>
      <c r="F895" s="105"/>
      <c r="G895" s="88"/>
      <c r="H895" s="88"/>
      <c r="I895" s="88"/>
    </row>
    <row r="896" spans="1:9" x14ac:dyDescent="0.25">
      <c r="A896" s="86"/>
      <c r="B896" s="87"/>
      <c r="C896" s="87"/>
      <c r="D896" s="88"/>
      <c r="E896" s="88"/>
      <c r="F896" s="105"/>
      <c r="G896" s="88"/>
      <c r="H896" s="88"/>
      <c r="I896" s="88"/>
    </row>
    <row r="897" spans="1:9" x14ac:dyDescent="0.25">
      <c r="A897" s="86"/>
      <c r="B897" s="87"/>
      <c r="C897" s="87"/>
      <c r="D897" s="88"/>
      <c r="E897" s="88"/>
      <c r="F897" s="105"/>
      <c r="G897" s="88"/>
      <c r="H897" s="88"/>
      <c r="I897" s="88"/>
    </row>
    <row r="898" spans="1:9" x14ac:dyDescent="0.25">
      <c r="A898" s="86"/>
      <c r="B898" s="87"/>
      <c r="C898" s="87"/>
      <c r="D898" s="88"/>
      <c r="E898" s="88"/>
      <c r="F898" s="105"/>
      <c r="G898" s="88"/>
      <c r="H898" s="88"/>
      <c r="I898" s="88"/>
    </row>
    <row r="899" spans="1:9" x14ac:dyDescent="0.25">
      <c r="A899" s="86"/>
      <c r="B899" s="87"/>
      <c r="C899" s="87"/>
      <c r="D899" s="88"/>
      <c r="E899" s="88"/>
      <c r="F899" s="105"/>
      <c r="G899" s="88"/>
      <c r="H899" s="88"/>
      <c r="I899" s="88"/>
    </row>
    <row r="900" spans="1:9" x14ac:dyDescent="0.25">
      <c r="A900" s="86"/>
      <c r="B900" s="87"/>
      <c r="C900" s="87"/>
      <c r="D900" s="88"/>
      <c r="E900" s="88"/>
      <c r="F900" s="105"/>
      <c r="G900" s="88"/>
      <c r="H900" s="88"/>
      <c r="I900" s="88"/>
    </row>
    <row r="901" spans="1:9" x14ac:dyDescent="0.25">
      <c r="A901" s="86"/>
      <c r="B901" s="87"/>
      <c r="C901" s="87"/>
      <c r="D901" s="88"/>
      <c r="E901" s="88"/>
      <c r="F901" s="105"/>
      <c r="G901" s="88"/>
      <c r="H901" s="88"/>
      <c r="I901" s="88"/>
    </row>
    <row r="902" spans="1:9" x14ac:dyDescent="0.25">
      <c r="A902" s="86"/>
      <c r="B902" s="87"/>
      <c r="C902" s="87"/>
      <c r="D902" s="88"/>
      <c r="E902" s="88"/>
      <c r="F902" s="105"/>
      <c r="G902" s="88"/>
      <c r="H902" s="88"/>
      <c r="I902" s="88"/>
    </row>
    <row r="903" spans="1:9" x14ac:dyDescent="0.25">
      <c r="A903" s="86"/>
      <c r="B903" s="87"/>
      <c r="C903" s="87"/>
      <c r="D903" s="88"/>
      <c r="E903" s="88"/>
      <c r="F903" s="105"/>
      <c r="G903" s="88"/>
      <c r="H903" s="88"/>
      <c r="I903" s="88"/>
    </row>
    <row r="904" spans="1:9" x14ac:dyDescent="0.25">
      <c r="A904" s="86"/>
      <c r="B904" s="87"/>
      <c r="C904" s="87"/>
      <c r="D904" s="88"/>
      <c r="E904" s="88"/>
      <c r="F904" s="105"/>
      <c r="G904" s="88"/>
      <c r="H904" s="88"/>
      <c r="I904" s="88"/>
    </row>
    <row r="905" spans="1:9" x14ac:dyDescent="0.25">
      <c r="A905" s="86"/>
      <c r="B905" s="87"/>
      <c r="C905" s="87"/>
      <c r="D905" s="88"/>
      <c r="E905" s="88"/>
      <c r="F905" s="105"/>
      <c r="G905" s="88"/>
      <c r="H905" s="88"/>
      <c r="I905" s="88"/>
    </row>
    <row r="906" spans="1:9" x14ac:dyDescent="0.25">
      <c r="A906" s="86"/>
      <c r="B906" s="87"/>
      <c r="C906" s="87"/>
      <c r="D906" s="88"/>
      <c r="E906" s="88"/>
      <c r="F906" s="105"/>
      <c r="G906" s="88"/>
      <c r="H906" s="88"/>
      <c r="I906" s="88"/>
    </row>
    <row r="907" spans="1:9" x14ac:dyDescent="0.25">
      <c r="A907" s="86"/>
      <c r="B907" s="87"/>
      <c r="C907" s="87"/>
      <c r="D907" s="88"/>
      <c r="E907" s="88"/>
      <c r="F907" s="105"/>
      <c r="G907" s="88"/>
      <c r="H907" s="88"/>
      <c r="I907" s="88"/>
    </row>
    <row r="908" spans="1:9" x14ac:dyDescent="0.25">
      <c r="A908" s="86"/>
      <c r="B908" s="87"/>
      <c r="C908" s="87"/>
      <c r="D908" s="88"/>
      <c r="E908" s="88"/>
      <c r="F908" s="105"/>
      <c r="G908" s="88"/>
      <c r="H908" s="88"/>
      <c r="I908" s="88"/>
    </row>
    <row r="909" spans="1:9" x14ac:dyDescent="0.25">
      <c r="A909" s="86"/>
      <c r="B909" s="87"/>
      <c r="C909" s="87"/>
      <c r="D909" s="88"/>
      <c r="E909" s="88"/>
      <c r="F909" s="105"/>
      <c r="G909" s="88"/>
      <c r="H909" s="88"/>
      <c r="I909" s="88"/>
    </row>
    <row r="910" spans="1:9" x14ac:dyDescent="0.25">
      <c r="A910" s="86"/>
      <c r="B910" s="87"/>
      <c r="C910" s="87"/>
      <c r="D910" s="88"/>
      <c r="E910" s="88"/>
      <c r="F910" s="105"/>
      <c r="G910" s="88"/>
      <c r="H910" s="88"/>
      <c r="I910" s="88"/>
    </row>
    <row r="911" spans="1:9" x14ac:dyDescent="0.25">
      <c r="A911" s="86"/>
      <c r="B911" s="87"/>
      <c r="C911" s="87"/>
      <c r="D911" s="88"/>
      <c r="E911" s="88"/>
      <c r="F911" s="105"/>
      <c r="G911" s="88"/>
      <c r="H911" s="88"/>
      <c r="I911" s="88"/>
    </row>
    <row r="912" spans="1:9" x14ac:dyDescent="0.25">
      <c r="A912" s="86"/>
      <c r="B912" s="87"/>
      <c r="C912" s="87"/>
      <c r="D912" s="88"/>
      <c r="E912" s="88"/>
      <c r="F912" s="105"/>
      <c r="G912" s="88"/>
      <c r="H912" s="88"/>
      <c r="I912" s="88"/>
    </row>
    <row r="913" spans="1:9" x14ac:dyDescent="0.25">
      <c r="A913" s="86"/>
      <c r="B913" s="87"/>
      <c r="C913" s="87"/>
      <c r="D913" s="88"/>
      <c r="E913" s="88"/>
      <c r="F913" s="105"/>
      <c r="G913" s="88"/>
      <c r="H913" s="88"/>
      <c r="I913" s="88"/>
    </row>
    <row r="914" spans="1:9" x14ac:dyDescent="0.25">
      <c r="A914" s="86"/>
      <c r="B914" s="87"/>
      <c r="C914" s="87"/>
      <c r="D914" s="88"/>
      <c r="E914" s="88"/>
      <c r="F914" s="105"/>
      <c r="G914" s="88"/>
      <c r="H914" s="88"/>
      <c r="I914" s="88"/>
    </row>
    <row r="915" spans="1:9" x14ac:dyDescent="0.25">
      <c r="A915" s="86"/>
      <c r="B915" s="87"/>
      <c r="C915" s="87"/>
      <c r="D915" s="88"/>
      <c r="E915" s="88"/>
      <c r="F915" s="105"/>
      <c r="G915" s="88"/>
      <c r="H915" s="88"/>
      <c r="I915" s="88"/>
    </row>
    <row r="916" spans="1:9" x14ac:dyDescent="0.25">
      <c r="A916" s="86"/>
      <c r="B916" s="87"/>
      <c r="C916" s="87"/>
      <c r="D916" s="88"/>
      <c r="E916" s="88"/>
      <c r="F916" s="105"/>
      <c r="G916" s="88"/>
      <c r="H916" s="88"/>
      <c r="I916" s="88"/>
    </row>
    <row r="917" spans="1:9" x14ac:dyDescent="0.25">
      <c r="A917" s="86"/>
      <c r="B917" s="87"/>
      <c r="C917" s="87"/>
      <c r="D917" s="88"/>
      <c r="E917" s="88"/>
      <c r="F917" s="105"/>
      <c r="G917" s="88"/>
      <c r="H917" s="88"/>
      <c r="I917" s="88"/>
    </row>
    <row r="918" spans="1:9" x14ac:dyDescent="0.25">
      <c r="A918" s="86"/>
      <c r="B918" s="87"/>
      <c r="C918" s="87"/>
      <c r="D918" s="88"/>
      <c r="E918" s="88"/>
      <c r="F918" s="105"/>
      <c r="G918" s="88"/>
      <c r="H918" s="88"/>
      <c r="I918" s="88"/>
    </row>
    <row r="919" spans="1:9" x14ac:dyDescent="0.25">
      <c r="A919" s="86"/>
      <c r="B919" s="87"/>
      <c r="C919" s="87"/>
      <c r="D919" s="88"/>
      <c r="E919" s="88"/>
      <c r="F919" s="105"/>
      <c r="G919" s="88"/>
      <c r="H919" s="88"/>
      <c r="I919" s="88"/>
    </row>
    <row r="920" spans="1:9" x14ac:dyDescent="0.25">
      <c r="A920" s="86"/>
      <c r="B920" s="87"/>
      <c r="C920" s="87"/>
      <c r="D920" s="88"/>
      <c r="E920" s="88"/>
      <c r="F920" s="105"/>
      <c r="G920" s="88"/>
      <c r="H920" s="88"/>
      <c r="I920" s="88"/>
    </row>
    <row r="921" spans="1:9" x14ac:dyDescent="0.25">
      <c r="A921" s="86"/>
      <c r="B921" s="87"/>
      <c r="C921" s="87"/>
      <c r="D921" s="88"/>
      <c r="E921" s="88"/>
      <c r="F921" s="105"/>
      <c r="G921" s="88"/>
      <c r="H921" s="88"/>
      <c r="I921" s="88"/>
    </row>
    <row r="922" spans="1:9" x14ac:dyDescent="0.25">
      <c r="A922" s="86"/>
      <c r="B922" s="87"/>
      <c r="C922" s="87"/>
      <c r="D922" s="88"/>
      <c r="E922" s="88"/>
      <c r="F922" s="105"/>
      <c r="G922" s="88"/>
      <c r="H922" s="88"/>
      <c r="I922" s="88"/>
    </row>
    <row r="923" spans="1:9" x14ac:dyDescent="0.25">
      <c r="A923" s="86"/>
      <c r="B923" s="87"/>
      <c r="C923" s="87"/>
      <c r="D923" s="88"/>
      <c r="E923" s="88"/>
      <c r="F923" s="105"/>
      <c r="G923" s="88"/>
      <c r="H923" s="88"/>
      <c r="I923" s="88"/>
    </row>
    <row r="924" spans="1:9" x14ac:dyDescent="0.25">
      <c r="A924" s="86"/>
      <c r="B924" s="87"/>
      <c r="C924" s="87"/>
      <c r="D924" s="88"/>
      <c r="E924" s="88"/>
      <c r="F924" s="105"/>
      <c r="G924" s="88"/>
      <c r="H924" s="88"/>
      <c r="I924" s="88"/>
    </row>
    <row r="925" spans="1:9" x14ac:dyDescent="0.25">
      <c r="A925" s="86"/>
      <c r="B925" s="87"/>
      <c r="C925" s="87"/>
      <c r="D925" s="88"/>
      <c r="E925" s="88"/>
      <c r="F925" s="105"/>
      <c r="G925" s="88"/>
      <c r="H925" s="88"/>
      <c r="I925" s="88"/>
    </row>
    <row r="926" spans="1:9" x14ac:dyDescent="0.25">
      <c r="A926" s="86"/>
      <c r="B926" s="87"/>
      <c r="C926" s="87"/>
      <c r="D926" s="88"/>
      <c r="E926" s="88"/>
      <c r="F926" s="105"/>
      <c r="G926" s="88"/>
      <c r="H926" s="88"/>
      <c r="I926" s="88"/>
    </row>
    <row r="927" spans="1:9" x14ac:dyDescent="0.25">
      <c r="A927" s="86"/>
      <c r="B927" s="87"/>
      <c r="C927" s="87"/>
      <c r="D927" s="88"/>
      <c r="E927" s="88"/>
      <c r="F927" s="105"/>
      <c r="G927" s="88"/>
      <c r="H927" s="88"/>
      <c r="I927" s="88"/>
    </row>
    <row r="928" spans="1:9" x14ac:dyDescent="0.25">
      <c r="A928" s="86"/>
      <c r="B928" s="87"/>
      <c r="C928" s="87"/>
      <c r="D928" s="88"/>
      <c r="E928" s="88"/>
      <c r="F928" s="105"/>
      <c r="G928" s="88"/>
      <c r="H928" s="88"/>
      <c r="I928" s="88"/>
    </row>
  </sheetData>
  <mergeCells count="28">
    <mergeCell ref="A781:I781"/>
    <mergeCell ref="F1:I2"/>
    <mergeCell ref="A460:I460"/>
    <mergeCell ref="A3:I3"/>
    <mergeCell ref="A4:I4"/>
    <mergeCell ref="D6:D9"/>
    <mergeCell ref="E8:E9"/>
    <mergeCell ref="H6:H9"/>
    <mergeCell ref="A6:A9"/>
    <mergeCell ref="C6:C9"/>
    <mergeCell ref="F8:F9"/>
    <mergeCell ref="B6:B9"/>
    <mergeCell ref="A137:I137"/>
    <mergeCell ref="A391:I392"/>
    <mergeCell ref="E6:G7"/>
    <mergeCell ref="G8:G9"/>
    <mergeCell ref="I6:I9"/>
    <mergeCell ref="A12:I12"/>
    <mergeCell ref="A619:I619"/>
    <mergeCell ref="A638:I638"/>
    <mergeCell ref="A695:I695"/>
    <mergeCell ref="A194:I194"/>
    <mergeCell ref="A228:I228"/>
    <mergeCell ref="A277:I277"/>
    <mergeCell ref="A485:I485"/>
    <mergeCell ref="A518:I519"/>
    <mergeCell ref="A599:I599"/>
    <mergeCell ref="A186:I18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fitToHeight="70" orientation="landscape" r:id="rId1"/>
  <headerFooter>
    <oddFooter>&amp;C&amp;P/&amp;N</oddFooter>
  </headerFooter>
  <rowBreaks count="9" manualBreakCount="9">
    <brk id="34" max="8" man="1"/>
    <brk id="112" max="8" man="1"/>
    <brk id="158" max="8" man="1"/>
    <brk id="210" max="8" man="1"/>
    <brk id="312" max="8" man="1"/>
    <brk id="495" max="8" man="1"/>
    <brk id="527" max="8" man="1"/>
    <brk id="621" max="8" man="1"/>
    <brk id="69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Саенко Татьяна Владимировна</dc:creator>
  <cp:lastModifiedBy>Шокало Светлана Александровна</cp:lastModifiedBy>
  <cp:lastPrinted>2024-03-26T05:47:27Z</cp:lastPrinted>
  <dcterms:created xsi:type="dcterms:W3CDTF">2013-05-30T10:15:38Z</dcterms:created>
  <dcterms:modified xsi:type="dcterms:W3CDTF">2024-03-26T05:47:34Z</dcterms:modified>
</cp:coreProperties>
</file>