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-165" windowWidth="18375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Лист1!$A$738:$M$738</definedName>
    <definedName name="_xlnm.Print_Titles" localSheetId="0">Лист1!$6:$10</definedName>
    <definedName name="_xlnm.Print_Area" localSheetId="0">Лист1!$A$1:$I$843</definedName>
  </definedNames>
  <calcPr calcId="145621"/>
</workbook>
</file>

<file path=xl/calcChain.xml><?xml version="1.0" encoding="utf-8"?>
<calcChain xmlns="http://schemas.openxmlformats.org/spreadsheetml/2006/main">
  <c r="E140" i="1" l="1"/>
  <c r="F140" i="1"/>
  <c r="D140" i="1"/>
  <c r="E633" i="1"/>
  <c r="F633" i="1"/>
  <c r="D633" i="1"/>
  <c r="E191" i="1"/>
  <c r="F191" i="1"/>
  <c r="D191" i="1"/>
  <c r="G196" i="1"/>
  <c r="H196" i="1"/>
  <c r="I196" i="1"/>
  <c r="G197" i="1"/>
  <c r="H197" i="1"/>
  <c r="I197" i="1"/>
  <c r="I195" i="1"/>
  <c r="H195" i="1"/>
  <c r="G195" i="1"/>
  <c r="E195" i="1"/>
  <c r="F195" i="1"/>
  <c r="D195" i="1"/>
  <c r="G194" i="1"/>
  <c r="H194" i="1"/>
  <c r="I194" i="1"/>
  <c r="G189" i="1"/>
  <c r="H189" i="1"/>
  <c r="I189" i="1"/>
  <c r="G188" i="1"/>
  <c r="H188" i="1"/>
  <c r="I188" i="1"/>
  <c r="I184" i="1"/>
  <c r="I185" i="1"/>
  <c r="I186" i="1"/>
  <c r="I187" i="1"/>
  <c r="H184" i="1"/>
  <c r="H185" i="1"/>
  <c r="H186" i="1"/>
  <c r="H187" i="1"/>
  <c r="G184" i="1"/>
  <c r="G185" i="1"/>
  <c r="G186" i="1"/>
  <c r="G187" i="1"/>
  <c r="E178" i="1"/>
  <c r="F178" i="1"/>
  <c r="D178" i="1"/>
  <c r="G157" i="1"/>
  <c r="G158" i="1"/>
  <c r="G159" i="1"/>
  <c r="G160" i="1"/>
  <c r="G161" i="1"/>
  <c r="G162" i="1"/>
  <c r="G163" i="1"/>
  <c r="G156" i="1"/>
  <c r="G150" i="1"/>
  <c r="G151" i="1"/>
  <c r="I144" i="1"/>
  <c r="I145" i="1"/>
  <c r="I146" i="1"/>
  <c r="H144" i="1"/>
  <c r="H145" i="1"/>
  <c r="H146" i="1"/>
  <c r="G143" i="1"/>
  <c r="G144" i="1"/>
  <c r="G145" i="1"/>
  <c r="G146" i="1"/>
  <c r="G147" i="1"/>
  <c r="G148" i="1"/>
  <c r="H797" i="1"/>
  <c r="I797" i="1"/>
  <c r="H798" i="1"/>
  <c r="I798" i="1"/>
  <c r="H799" i="1"/>
  <c r="I799" i="1"/>
  <c r="H800" i="1"/>
  <c r="I800" i="1"/>
  <c r="H801" i="1"/>
  <c r="I801" i="1"/>
  <c r="H802" i="1"/>
  <c r="I802" i="1"/>
  <c r="H803" i="1"/>
  <c r="I803" i="1"/>
  <c r="H804" i="1"/>
  <c r="I804" i="1"/>
  <c r="H761" i="1"/>
  <c r="I761" i="1"/>
  <c r="H762" i="1"/>
  <c r="I762" i="1"/>
  <c r="H763" i="1"/>
  <c r="I763" i="1"/>
  <c r="H764" i="1"/>
  <c r="I764" i="1"/>
  <c r="H765" i="1"/>
  <c r="I765" i="1"/>
  <c r="H766" i="1"/>
  <c r="I766" i="1"/>
  <c r="H767" i="1"/>
  <c r="I767" i="1"/>
  <c r="H768" i="1"/>
  <c r="I768" i="1"/>
  <c r="H769" i="1"/>
  <c r="I769" i="1"/>
  <c r="H770" i="1"/>
  <c r="I770" i="1"/>
  <c r="H771" i="1"/>
  <c r="I771" i="1"/>
  <c r="H772" i="1"/>
  <c r="I772" i="1"/>
  <c r="H773" i="1"/>
  <c r="I773" i="1"/>
  <c r="H774" i="1"/>
  <c r="I774" i="1"/>
  <c r="H775" i="1"/>
  <c r="I775" i="1"/>
  <c r="H776" i="1"/>
  <c r="I776" i="1"/>
  <c r="H777" i="1"/>
  <c r="I777" i="1"/>
  <c r="H778" i="1"/>
  <c r="I778" i="1"/>
  <c r="H779" i="1"/>
  <c r="I779" i="1"/>
  <c r="H780" i="1"/>
  <c r="I780" i="1"/>
  <c r="H781" i="1"/>
  <c r="I781" i="1"/>
  <c r="H782" i="1"/>
  <c r="I782" i="1"/>
  <c r="H783" i="1"/>
  <c r="I783" i="1"/>
  <c r="H784" i="1"/>
  <c r="I784" i="1"/>
  <c r="H785" i="1"/>
  <c r="I785" i="1"/>
  <c r="H786" i="1"/>
  <c r="I786" i="1"/>
  <c r="H787" i="1"/>
  <c r="I787" i="1"/>
  <c r="H788" i="1"/>
  <c r="I788" i="1"/>
  <c r="H789" i="1"/>
  <c r="I789" i="1"/>
  <c r="H790" i="1"/>
  <c r="I790" i="1"/>
  <c r="H791" i="1"/>
  <c r="I791" i="1"/>
  <c r="H792" i="1"/>
  <c r="I792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H717" i="1" l="1"/>
  <c r="I717" i="1"/>
  <c r="H718" i="1"/>
  <c r="I718" i="1"/>
  <c r="H719" i="1"/>
  <c r="I719" i="1"/>
  <c r="H720" i="1"/>
  <c r="I720" i="1"/>
  <c r="H721" i="1"/>
  <c r="I721" i="1"/>
  <c r="H722" i="1"/>
  <c r="I722" i="1"/>
  <c r="H723" i="1"/>
  <c r="I723" i="1"/>
  <c r="H724" i="1"/>
  <c r="I724" i="1"/>
  <c r="H725" i="1"/>
  <c r="I725" i="1"/>
  <c r="H726" i="1"/>
  <c r="I726" i="1"/>
  <c r="H727" i="1"/>
  <c r="I727" i="1"/>
  <c r="H728" i="1"/>
  <c r="I728" i="1"/>
  <c r="H729" i="1"/>
  <c r="I729" i="1"/>
  <c r="H730" i="1"/>
  <c r="I730" i="1"/>
  <c r="H731" i="1"/>
  <c r="I731" i="1"/>
  <c r="H732" i="1"/>
  <c r="I732" i="1"/>
  <c r="H733" i="1"/>
  <c r="I733" i="1"/>
  <c r="G698" i="1"/>
  <c r="H698" i="1"/>
  <c r="I698" i="1"/>
  <c r="G685" i="1"/>
  <c r="H685" i="1"/>
  <c r="I685" i="1"/>
  <c r="G686" i="1"/>
  <c r="H686" i="1"/>
  <c r="I686" i="1"/>
  <c r="G687" i="1"/>
  <c r="H687" i="1"/>
  <c r="I687" i="1"/>
  <c r="G688" i="1"/>
  <c r="H688" i="1"/>
  <c r="I688" i="1"/>
  <c r="G689" i="1"/>
  <c r="H689" i="1"/>
  <c r="I689" i="1"/>
  <c r="G690" i="1"/>
  <c r="H690" i="1"/>
  <c r="I690" i="1"/>
  <c r="I661" i="1"/>
  <c r="I662" i="1"/>
  <c r="I663" i="1"/>
  <c r="I664" i="1"/>
  <c r="I665" i="1"/>
  <c r="I666" i="1"/>
  <c r="I667" i="1"/>
  <c r="H661" i="1"/>
  <c r="H662" i="1"/>
  <c r="H663" i="1"/>
  <c r="H664" i="1"/>
  <c r="H665" i="1"/>
  <c r="H666" i="1"/>
  <c r="H667" i="1"/>
  <c r="H668" i="1"/>
  <c r="G661" i="1"/>
  <c r="G662" i="1"/>
  <c r="G663" i="1"/>
  <c r="G664" i="1"/>
  <c r="G665" i="1"/>
  <c r="G666" i="1"/>
  <c r="G667" i="1"/>
  <c r="G668" i="1"/>
  <c r="G641" i="1" l="1"/>
  <c r="H641" i="1"/>
  <c r="I641" i="1"/>
  <c r="G642" i="1"/>
  <c r="H642" i="1"/>
  <c r="I642" i="1"/>
  <c r="G643" i="1"/>
  <c r="H643" i="1"/>
  <c r="I643" i="1"/>
  <c r="G644" i="1"/>
  <c r="H644" i="1"/>
  <c r="I644" i="1"/>
  <c r="G645" i="1"/>
  <c r="H645" i="1"/>
  <c r="I645" i="1"/>
  <c r="G604" i="1"/>
  <c r="H604" i="1"/>
  <c r="I604" i="1"/>
  <c r="G605" i="1"/>
  <c r="H605" i="1"/>
  <c r="I605" i="1"/>
  <c r="G606" i="1"/>
  <c r="H606" i="1"/>
  <c r="I606" i="1"/>
  <c r="G607" i="1"/>
  <c r="H607" i="1"/>
  <c r="I607" i="1"/>
  <c r="G608" i="1"/>
  <c r="H608" i="1"/>
  <c r="I608" i="1"/>
  <c r="G609" i="1"/>
  <c r="H609" i="1"/>
  <c r="I609" i="1"/>
  <c r="G610" i="1"/>
  <c r="H610" i="1"/>
  <c r="I610" i="1"/>
  <c r="G611" i="1"/>
  <c r="H611" i="1"/>
  <c r="I611" i="1"/>
  <c r="G612" i="1"/>
  <c r="H612" i="1"/>
  <c r="I612" i="1"/>
  <c r="G613" i="1"/>
  <c r="H613" i="1"/>
  <c r="I613" i="1"/>
  <c r="G614" i="1"/>
  <c r="H614" i="1"/>
  <c r="I614" i="1"/>
  <c r="G615" i="1"/>
  <c r="H615" i="1"/>
  <c r="I615" i="1"/>
  <c r="G616" i="1"/>
  <c r="H616" i="1"/>
  <c r="I616" i="1"/>
  <c r="G617" i="1"/>
  <c r="H617" i="1"/>
  <c r="I617" i="1"/>
  <c r="G618" i="1"/>
  <c r="H618" i="1"/>
  <c r="I618" i="1"/>
  <c r="G620" i="1"/>
  <c r="H620" i="1"/>
  <c r="I620" i="1"/>
  <c r="G621" i="1"/>
  <c r="H621" i="1"/>
  <c r="I621" i="1"/>
  <c r="G622" i="1"/>
  <c r="H622" i="1"/>
  <c r="I622" i="1"/>
  <c r="G623" i="1"/>
  <c r="H623" i="1"/>
  <c r="I623" i="1"/>
  <c r="G624" i="1"/>
  <c r="H624" i="1"/>
  <c r="I624" i="1"/>
  <c r="G625" i="1"/>
  <c r="H625" i="1"/>
  <c r="I625" i="1"/>
  <c r="G626" i="1"/>
  <c r="H626" i="1"/>
  <c r="I626" i="1"/>
  <c r="G627" i="1"/>
  <c r="H627" i="1"/>
  <c r="I627" i="1"/>
  <c r="G628" i="1"/>
  <c r="H628" i="1"/>
  <c r="I628" i="1"/>
  <c r="G629" i="1"/>
  <c r="H629" i="1"/>
  <c r="I629" i="1"/>
  <c r="G630" i="1"/>
  <c r="H630" i="1"/>
  <c r="I630" i="1"/>
  <c r="G572" i="1" l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80" i="1"/>
  <c r="H580" i="1"/>
  <c r="I580" i="1"/>
  <c r="G581" i="1"/>
  <c r="H581" i="1"/>
  <c r="I581" i="1"/>
  <c r="G582" i="1"/>
  <c r="H582" i="1"/>
  <c r="I582" i="1"/>
  <c r="G583" i="1"/>
  <c r="H583" i="1"/>
  <c r="I583" i="1"/>
  <c r="G584" i="1"/>
  <c r="H584" i="1"/>
  <c r="I584" i="1"/>
  <c r="G585" i="1"/>
  <c r="H585" i="1"/>
  <c r="I585" i="1"/>
  <c r="G586" i="1"/>
  <c r="H586" i="1"/>
  <c r="I586" i="1"/>
  <c r="G587" i="1"/>
  <c r="H587" i="1"/>
  <c r="I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594" i="1"/>
  <c r="H594" i="1"/>
  <c r="I594" i="1"/>
  <c r="G595" i="1"/>
  <c r="H595" i="1"/>
  <c r="I595" i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F549" i="1"/>
  <c r="E549" i="1"/>
  <c r="D549" i="1"/>
  <c r="D601" i="1"/>
  <c r="E601" i="1"/>
  <c r="F601" i="1"/>
  <c r="H601" i="1" l="1"/>
  <c r="I601" i="1"/>
  <c r="G601" i="1"/>
  <c r="E523" i="1"/>
  <c r="F523" i="1"/>
  <c r="D523" i="1"/>
  <c r="G524" i="1"/>
  <c r="H524" i="1"/>
  <c r="I524" i="1"/>
  <c r="G525" i="1"/>
  <c r="H525" i="1"/>
  <c r="I525" i="1"/>
  <c r="I522" i="1"/>
  <c r="H522" i="1"/>
  <c r="G522" i="1"/>
  <c r="E519" i="1"/>
  <c r="F519" i="1"/>
  <c r="D519" i="1"/>
  <c r="G515" i="1"/>
  <c r="H515" i="1"/>
  <c r="I515" i="1"/>
  <c r="E512" i="1"/>
  <c r="F512" i="1"/>
  <c r="D512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E466" i="1"/>
  <c r="F466" i="1"/>
  <c r="D466" i="1"/>
  <c r="I440" i="1"/>
  <c r="I441" i="1"/>
  <c r="I442" i="1"/>
  <c r="I443" i="1"/>
  <c r="I444" i="1"/>
  <c r="I445" i="1"/>
  <c r="I446" i="1"/>
  <c r="I447" i="1"/>
  <c r="H440" i="1"/>
  <c r="H441" i="1"/>
  <c r="H442" i="1"/>
  <c r="H443" i="1"/>
  <c r="H444" i="1"/>
  <c r="H445" i="1"/>
  <c r="H446" i="1"/>
  <c r="H447" i="1"/>
  <c r="G440" i="1"/>
  <c r="G441" i="1"/>
  <c r="G442" i="1"/>
  <c r="G443" i="1"/>
  <c r="G444" i="1"/>
  <c r="G445" i="1"/>
  <c r="G446" i="1"/>
  <c r="G447" i="1"/>
  <c r="I418" i="1"/>
  <c r="I419" i="1"/>
  <c r="I420" i="1"/>
  <c r="I421" i="1"/>
  <c r="I422" i="1"/>
  <c r="H418" i="1"/>
  <c r="H419" i="1"/>
  <c r="H420" i="1"/>
  <c r="H421" i="1"/>
  <c r="H422" i="1"/>
  <c r="G418" i="1"/>
  <c r="G419" i="1"/>
  <c r="G420" i="1"/>
  <c r="G421" i="1"/>
  <c r="G422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G381" i="1"/>
  <c r="H381" i="1"/>
  <c r="I381" i="1"/>
  <c r="G382" i="1"/>
  <c r="H382" i="1"/>
  <c r="I382" i="1"/>
  <c r="G383" i="1"/>
  <c r="H383" i="1"/>
  <c r="I383" i="1"/>
  <c r="G384" i="1"/>
  <c r="H384" i="1"/>
  <c r="I384" i="1"/>
  <c r="G386" i="1"/>
  <c r="H386" i="1"/>
  <c r="I386" i="1"/>
  <c r="G387" i="1"/>
  <c r="H387" i="1"/>
  <c r="I387" i="1"/>
  <c r="G388" i="1"/>
  <c r="H388" i="1"/>
  <c r="I388" i="1"/>
  <c r="G389" i="1"/>
  <c r="H389" i="1"/>
  <c r="I389" i="1"/>
  <c r="G390" i="1"/>
  <c r="H390" i="1"/>
  <c r="I390" i="1"/>
  <c r="G392" i="1"/>
  <c r="H392" i="1"/>
  <c r="I392" i="1"/>
  <c r="I369" i="1"/>
  <c r="I370" i="1"/>
  <c r="I371" i="1"/>
  <c r="H369" i="1"/>
  <c r="H370" i="1"/>
  <c r="H371" i="1"/>
  <c r="G369" i="1"/>
  <c r="G370" i="1"/>
  <c r="G371" i="1"/>
  <c r="G372" i="1"/>
  <c r="F361" i="1"/>
  <c r="D361" i="1"/>
  <c r="E361" i="1"/>
  <c r="D375" i="1"/>
  <c r="E375" i="1"/>
  <c r="G327" i="1"/>
  <c r="H327" i="1"/>
  <c r="I327" i="1"/>
  <c r="G328" i="1"/>
  <c r="H328" i="1"/>
  <c r="I328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I289" i="1"/>
  <c r="I290" i="1"/>
  <c r="I291" i="1"/>
  <c r="H289" i="1"/>
  <c r="H290" i="1"/>
  <c r="H291" i="1"/>
  <c r="H292" i="1"/>
  <c r="D294" i="1"/>
  <c r="E294" i="1"/>
  <c r="I245" i="1" l="1"/>
  <c r="I246" i="1"/>
  <c r="H245" i="1"/>
  <c r="H246" i="1"/>
  <c r="G245" i="1"/>
  <c r="G246" i="1"/>
  <c r="E244" i="1"/>
  <c r="F244" i="1"/>
  <c r="D244" i="1"/>
  <c r="I224" i="1"/>
  <c r="I225" i="1"/>
  <c r="I226" i="1"/>
  <c r="H224" i="1"/>
  <c r="H225" i="1"/>
  <c r="H226" i="1"/>
  <c r="G224" i="1"/>
  <c r="G225" i="1"/>
  <c r="G226" i="1"/>
  <c r="E222" i="1"/>
  <c r="F222" i="1"/>
  <c r="D222" i="1"/>
  <c r="I223" i="1"/>
  <c r="H223" i="1"/>
  <c r="G223" i="1"/>
  <c r="I214" i="1"/>
  <c r="I215" i="1"/>
  <c r="I216" i="1"/>
  <c r="H214" i="1"/>
  <c r="H215" i="1"/>
  <c r="H216" i="1"/>
  <c r="I203" i="1"/>
  <c r="I204" i="1"/>
  <c r="I205" i="1"/>
  <c r="I206" i="1"/>
  <c r="I207" i="1"/>
  <c r="I208" i="1"/>
  <c r="I209" i="1"/>
  <c r="I210" i="1"/>
  <c r="I211" i="1"/>
  <c r="I212" i="1"/>
  <c r="H203" i="1"/>
  <c r="H204" i="1"/>
  <c r="H205" i="1"/>
  <c r="H206" i="1"/>
  <c r="H207" i="1"/>
  <c r="H208" i="1"/>
  <c r="H209" i="1"/>
  <c r="H210" i="1"/>
  <c r="H211" i="1"/>
  <c r="H21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44" i="1" l="1"/>
  <c r="I244" i="1"/>
  <c r="H244" i="1"/>
  <c r="I131" i="1"/>
  <c r="I132" i="1"/>
  <c r="I133" i="1"/>
  <c r="I134" i="1"/>
  <c r="I135" i="1"/>
  <c r="H131" i="1"/>
  <c r="H132" i="1"/>
  <c r="H133" i="1"/>
  <c r="H134" i="1"/>
  <c r="H135" i="1"/>
  <c r="G131" i="1"/>
  <c r="G132" i="1"/>
  <c r="G133" i="1"/>
  <c r="G134" i="1"/>
  <c r="G135" i="1"/>
  <c r="I96" i="1"/>
  <c r="I97" i="1"/>
  <c r="I98" i="1"/>
  <c r="I99" i="1"/>
  <c r="I100" i="1"/>
  <c r="I101" i="1"/>
  <c r="I102" i="1"/>
  <c r="I103" i="1"/>
  <c r="I104" i="1"/>
  <c r="I105" i="1"/>
  <c r="I106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78" i="1"/>
  <c r="I68" i="1" l="1"/>
  <c r="I69" i="1"/>
  <c r="I70" i="1"/>
  <c r="I71" i="1"/>
  <c r="I72" i="1"/>
  <c r="H68" i="1"/>
  <c r="H69" i="1"/>
  <c r="H70" i="1"/>
  <c r="H71" i="1"/>
  <c r="H72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47" i="1"/>
  <c r="I43" i="1"/>
  <c r="H43" i="1"/>
  <c r="H44" i="1"/>
  <c r="H45" i="1"/>
  <c r="G42" i="1"/>
  <c r="G43" i="1"/>
  <c r="G44" i="1"/>
  <c r="G45" i="1"/>
  <c r="G41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28" i="1"/>
  <c r="H29" i="1"/>
  <c r="H30" i="1"/>
  <c r="H31" i="1"/>
  <c r="H32" i="1"/>
  <c r="G28" i="1"/>
  <c r="G29" i="1"/>
  <c r="G30" i="1"/>
  <c r="G31" i="1"/>
  <c r="G32" i="1"/>
  <c r="H19" i="1"/>
  <c r="H20" i="1"/>
  <c r="H21" i="1"/>
  <c r="H22" i="1"/>
  <c r="H23" i="1"/>
  <c r="H24" i="1"/>
  <c r="H25" i="1"/>
  <c r="H26" i="1"/>
  <c r="G16" i="1"/>
  <c r="G17" i="1"/>
  <c r="G18" i="1"/>
  <c r="G19" i="1"/>
  <c r="G20" i="1"/>
  <c r="G21" i="1"/>
  <c r="G22" i="1"/>
  <c r="G23" i="1"/>
  <c r="G24" i="1"/>
  <c r="G25" i="1"/>
  <c r="G26" i="1"/>
  <c r="G27" i="1"/>
  <c r="G33" i="1"/>
  <c r="I49" i="1"/>
  <c r="I48" i="1"/>
  <c r="I47" i="1"/>
  <c r="I45" i="1"/>
  <c r="I44" i="1"/>
  <c r="I42" i="1"/>
  <c r="I41" i="1"/>
  <c r="I18" i="1"/>
  <c r="I17" i="1"/>
  <c r="I16" i="1"/>
  <c r="D813" i="1"/>
  <c r="D182" i="1"/>
  <c r="D77" i="1"/>
  <c r="I183" i="1"/>
  <c r="H183" i="1"/>
  <c r="G183" i="1"/>
  <c r="F182" i="1"/>
  <c r="E182" i="1"/>
  <c r="I181" i="1"/>
  <c r="H181" i="1"/>
  <c r="G181" i="1"/>
  <c r="F180" i="1"/>
  <c r="D180" i="1"/>
  <c r="E180" i="1"/>
  <c r="I182" i="1" l="1"/>
  <c r="G182" i="1"/>
  <c r="H182" i="1"/>
  <c r="I179" i="1" l="1"/>
  <c r="H179" i="1"/>
  <c r="G179" i="1"/>
  <c r="E176" i="1"/>
  <c r="F176" i="1"/>
  <c r="I174" i="1"/>
  <c r="I175" i="1"/>
  <c r="E173" i="1"/>
  <c r="D173" i="1"/>
  <c r="F173" i="1"/>
  <c r="H174" i="1"/>
  <c r="H175" i="1"/>
  <c r="G174" i="1"/>
  <c r="G175" i="1"/>
  <c r="D847" i="1"/>
  <c r="E847" i="1"/>
  <c r="I816" i="1"/>
  <c r="I817" i="1"/>
  <c r="I818" i="1"/>
  <c r="H816" i="1"/>
  <c r="H817" i="1"/>
  <c r="H818" i="1"/>
  <c r="G816" i="1"/>
  <c r="G817" i="1"/>
  <c r="G818" i="1"/>
  <c r="I638" i="1"/>
  <c r="I639" i="1"/>
  <c r="I640" i="1"/>
  <c r="I646" i="1"/>
  <c r="I647" i="1"/>
  <c r="I648" i="1"/>
  <c r="H638" i="1"/>
  <c r="H639" i="1"/>
  <c r="H640" i="1"/>
  <c r="H646" i="1"/>
  <c r="H647" i="1"/>
  <c r="H648" i="1"/>
  <c r="G638" i="1"/>
  <c r="G639" i="1"/>
  <c r="G640" i="1"/>
  <c r="G646" i="1"/>
  <c r="G647" i="1"/>
  <c r="G648" i="1"/>
  <c r="D637" i="1"/>
  <c r="F637" i="1"/>
  <c r="E637" i="1"/>
  <c r="I541" i="1"/>
  <c r="H541" i="1"/>
  <c r="G541" i="1"/>
  <c r="I462" i="1"/>
  <c r="H462" i="1"/>
  <c r="G462" i="1"/>
  <c r="D461" i="1"/>
  <c r="F461" i="1"/>
  <c r="E461" i="1"/>
  <c r="I368" i="1"/>
  <c r="I372" i="1"/>
  <c r="I373" i="1"/>
  <c r="I374" i="1"/>
  <c r="H368" i="1"/>
  <c r="H372" i="1"/>
  <c r="H373" i="1"/>
  <c r="H374" i="1"/>
  <c r="G368" i="1"/>
  <c r="G373" i="1"/>
  <c r="G374" i="1"/>
  <c r="I285" i="1"/>
  <c r="I286" i="1"/>
  <c r="I287" i="1"/>
  <c r="I288" i="1"/>
  <c r="I292" i="1"/>
  <c r="I293" i="1"/>
  <c r="H287" i="1"/>
  <c r="H288" i="1"/>
  <c r="H293" i="1"/>
  <c r="F77" i="1"/>
  <c r="E77" i="1"/>
  <c r="I637" i="1" l="1"/>
  <c r="G637" i="1"/>
  <c r="H637" i="1"/>
  <c r="I461" i="1"/>
  <c r="H461" i="1"/>
  <c r="G461" i="1"/>
  <c r="F193" i="1"/>
  <c r="E193" i="1"/>
  <c r="D193" i="1"/>
  <c r="D841" i="1"/>
  <c r="I180" i="1" l="1"/>
  <c r="H193" i="1"/>
  <c r="G191" i="1"/>
  <c r="H191" i="1"/>
  <c r="G193" i="1"/>
  <c r="I191" i="1"/>
  <c r="I193" i="1"/>
  <c r="G180" i="1"/>
  <c r="H180" i="1"/>
  <c r="F715" i="1"/>
  <c r="E715" i="1"/>
  <c r="D715" i="1"/>
  <c r="I716" i="1"/>
  <c r="H716" i="1"/>
  <c r="I710" i="1"/>
  <c r="I711" i="1"/>
  <c r="I712" i="1"/>
  <c r="I713" i="1"/>
  <c r="I714" i="1"/>
  <c r="H710" i="1"/>
  <c r="H711" i="1"/>
  <c r="H712" i="1"/>
  <c r="H713" i="1"/>
  <c r="H714" i="1"/>
  <c r="H650" i="1"/>
  <c r="G650" i="1"/>
  <c r="F649" i="1"/>
  <c r="E649" i="1"/>
  <c r="D649" i="1"/>
  <c r="I715" i="1" l="1"/>
  <c r="H715" i="1"/>
  <c r="H649" i="1"/>
  <c r="G649" i="1"/>
  <c r="I649" i="1"/>
  <c r="I603" i="1"/>
  <c r="H603" i="1"/>
  <c r="G603" i="1"/>
  <c r="I559" i="1"/>
  <c r="I560" i="1"/>
  <c r="I561" i="1"/>
  <c r="I562" i="1"/>
  <c r="I563" i="1"/>
  <c r="I564" i="1"/>
  <c r="I565" i="1"/>
  <c r="I566" i="1"/>
  <c r="I567" i="1"/>
  <c r="I568" i="1"/>
  <c r="H559" i="1"/>
  <c r="H560" i="1"/>
  <c r="H561" i="1"/>
  <c r="H562" i="1"/>
  <c r="H563" i="1"/>
  <c r="H564" i="1"/>
  <c r="H565" i="1"/>
  <c r="H566" i="1"/>
  <c r="H567" i="1"/>
  <c r="H568" i="1"/>
  <c r="G559" i="1"/>
  <c r="G560" i="1"/>
  <c r="G561" i="1"/>
  <c r="G562" i="1"/>
  <c r="G563" i="1"/>
  <c r="G564" i="1"/>
  <c r="G565" i="1"/>
  <c r="G566" i="1"/>
  <c r="G567" i="1"/>
  <c r="G568" i="1"/>
  <c r="I548" i="1"/>
  <c r="H548" i="1"/>
  <c r="G548" i="1"/>
  <c r="F528" i="1"/>
  <c r="I531" i="1"/>
  <c r="I532" i="1"/>
  <c r="I533" i="1"/>
  <c r="I534" i="1"/>
  <c r="H531" i="1"/>
  <c r="H532" i="1"/>
  <c r="H533" i="1"/>
  <c r="H534" i="1"/>
  <c r="G531" i="1"/>
  <c r="G532" i="1"/>
  <c r="G533" i="1"/>
  <c r="G534" i="1"/>
  <c r="E530" i="1"/>
  <c r="F530" i="1"/>
  <c r="D530" i="1"/>
  <c r="I529" i="1"/>
  <c r="H529" i="1"/>
  <c r="G529" i="1"/>
  <c r="E528" i="1"/>
  <c r="D528" i="1"/>
  <c r="I521" i="1"/>
  <c r="H521" i="1"/>
  <c r="G521" i="1"/>
  <c r="I520" i="1"/>
  <c r="H520" i="1"/>
  <c r="G520" i="1"/>
  <c r="G633" i="1" l="1"/>
  <c r="H633" i="1"/>
  <c r="I633" i="1"/>
  <c r="H519" i="1"/>
  <c r="I519" i="1"/>
  <c r="G528" i="1"/>
  <c r="G519" i="1"/>
  <c r="G530" i="1"/>
  <c r="I528" i="1"/>
  <c r="H528" i="1"/>
  <c r="H530" i="1"/>
  <c r="I530" i="1"/>
  <c r="H285" i="1" l="1"/>
  <c r="H286" i="1"/>
  <c r="H275" i="1"/>
  <c r="H276" i="1"/>
  <c r="I275" i="1"/>
  <c r="I276" i="1"/>
  <c r="G274" i="1"/>
  <c r="G275" i="1"/>
  <c r="G276" i="1"/>
  <c r="I234" i="1"/>
  <c r="I235" i="1"/>
  <c r="I236" i="1"/>
  <c r="I237" i="1"/>
  <c r="I238" i="1"/>
  <c r="I239" i="1"/>
  <c r="I240" i="1"/>
  <c r="I241" i="1"/>
  <c r="H234" i="1"/>
  <c r="H235" i="1"/>
  <c r="H236" i="1"/>
  <c r="H237" i="1"/>
  <c r="H238" i="1"/>
  <c r="H239" i="1"/>
  <c r="H240" i="1"/>
  <c r="H241" i="1"/>
  <c r="G234" i="1"/>
  <c r="G235" i="1"/>
  <c r="G236" i="1"/>
  <c r="G237" i="1"/>
  <c r="G238" i="1"/>
  <c r="G239" i="1"/>
  <c r="G240" i="1"/>
  <c r="G241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73" i="1"/>
  <c r="I74" i="1"/>
  <c r="I75" i="1"/>
  <c r="I76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73" i="1"/>
  <c r="H74" i="1"/>
  <c r="H75" i="1"/>
  <c r="H76" i="1"/>
  <c r="F841" i="1" l="1"/>
  <c r="I352" i="1"/>
  <c r="I353" i="1"/>
  <c r="I354" i="1"/>
  <c r="I355" i="1"/>
  <c r="I356" i="1"/>
  <c r="I357" i="1"/>
  <c r="I358" i="1"/>
  <c r="I359" i="1"/>
  <c r="I360" i="1"/>
  <c r="H352" i="1"/>
  <c r="H353" i="1"/>
  <c r="H354" i="1"/>
  <c r="H355" i="1"/>
  <c r="H356" i="1"/>
  <c r="H357" i="1"/>
  <c r="H358" i="1"/>
  <c r="H359" i="1"/>
  <c r="H360" i="1"/>
  <c r="G352" i="1"/>
  <c r="G353" i="1"/>
  <c r="G354" i="1"/>
  <c r="G355" i="1"/>
  <c r="G356" i="1"/>
  <c r="G357" i="1"/>
  <c r="G358" i="1"/>
  <c r="G359" i="1"/>
  <c r="G360" i="1"/>
  <c r="G243" i="1"/>
  <c r="D176" i="1"/>
  <c r="G177" i="1"/>
  <c r="H177" i="1"/>
  <c r="I165" i="1"/>
  <c r="I166" i="1"/>
  <c r="I167" i="1"/>
  <c r="I168" i="1"/>
  <c r="I169" i="1"/>
  <c r="I170" i="1"/>
  <c r="I171" i="1"/>
  <c r="I172" i="1"/>
  <c r="H165" i="1"/>
  <c r="H166" i="1"/>
  <c r="H167" i="1"/>
  <c r="H168" i="1"/>
  <c r="H169" i="1"/>
  <c r="H170" i="1"/>
  <c r="H171" i="1"/>
  <c r="H172" i="1"/>
  <c r="G165" i="1"/>
  <c r="G166" i="1"/>
  <c r="G167" i="1"/>
  <c r="G168" i="1"/>
  <c r="G169" i="1"/>
  <c r="G170" i="1"/>
  <c r="G171" i="1"/>
  <c r="G172" i="1"/>
  <c r="I151" i="1"/>
  <c r="H151" i="1"/>
  <c r="I148" i="1"/>
  <c r="H148" i="1"/>
  <c r="I843" i="1"/>
  <c r="I842" i="1"/>
  <c r="H843" i="1"/>
  <c r="H842" i="1"/>
  <c r="G843" i="1"/>
  <c r="G842" i="1"/>
  <c r="E841" i="1"/>
  <c r="I703" i="1"/>
  <c r="I704" i="1"/>
  <c r="I705" i="1"/>
  <c r="I706" i="1"/>
  <c r="I707" i="1"/>
  <c r="I708" i="1"/>
  <c r="H703" i="1"/>
  <c r="H704" i="1"/>
  <c r="H705" i="1"/>
  <c r="H706" i="1"/>
  <c r="H707" i="1"/>
  <c r="H708" i="1"/>
  <c r="I680" i="1"/>
  <c r="I681" i="1"/>
  <c r="I682" i="1"/>
  <c r="I683" i="1"/>
  <c r="I684" i="1"/>
  <c r="I691" i="1"/>
  <c r="I692" i="1"/>
  <c r="I693" i="1"/>
  <c r="I694" i="1"/>
  <c r="I695" i="1"/>
  <c r="H680" i="1"/>
  <c r="H681" i="1"/>
  <c r="H682" i="1"/>
  <c r="H683" i="1"/>
  <c r="H684" i="1"/>
  <c r="H691" i="1"/>
  <c r="H692" i="1"/>
  <c r="H693" i="1"/>
  <c r="H694" i="1"/>
  <c r="H695" i="1"/>
  <c r="G680" i="1"/>
  <c r="G681" i="1"/>
  <c r="G682" i="1"/>
  <c r="G683" i="1"/>
  <c r="G684" i="1"/>
  <c r="G691" i="1"/>
  <c r="G692" i="1"/>
  <c r="G693" i="1"/>
  <c r="G694" i="1"/>
  <c r="G695" i="1"/>
  <c r="I659" i="1"/>
  <c r="I660" i="1"/>
  <c r="I668" i="1"/>
  <c r="I669" i="1"/>
  <c r="H659" i="1"/>
  <c r="H660" i="1"/>
  <c r="H669" i="1"/>
  <c r="G659" i="1"/>
  <c r="G660" i="1"/>
  <c r="G669" i="1"/>
  <c r="I650" i="1"/>
  <c r="I631" i="1"/>
  <c r="H631" i="1"/>
  <c r="G631" i="1"/>
  <c r="I553" i="1"/>
  <c r="I554" i="1"/>
  <c r="I555" i="1"/>
  <c r="I556" i="1"/>
  <c r="I557" i="1"/>
  <c r="I558" i="1"/>
  <c r="I569" i="1"/>
  <c r="I570" i="1"/>
  <c r="I571" i="1"/>
  <c r="H553" i="1"/>
  <c r="H554" i="1"/>
  <c r="H555" i="1"/>
  <c r="H556" i="1"/>
  <c r="H557" i="1"/>
  <c r="H558" i="1"/>
  <c r="H569" i="1"/>
  <c r="H570" i="1"/>
  <c r="H571" i="1"/>
  <c r="G553" i="1"/>
  <c r="G554" i="1"/>
  <c r="G555" i="1"/>
  <c r="G556" i="1"/>
  <c r="G557" i="1"/>
  <c r="G558" i="1"/>
  <c r="G569" i="1"/>
  <c r="G570" i="1"/>
  <c r="G571" i="1"/>
  <c r="I546" i="1"/>
  <c r="I547" i="1"/>
  <c r="H546" i="1"/>
  <c r="H547" i="1"/>
  <c r="G546" i="1"/>
  <c r="G547" i="1"/>
  <c r="I496" i="1"/>
  <c r="I497" i="1"/>
  <c r="I498" i="1"/>
  <c r="H496" i="1"/>
  <c r="H497" i="1"/>
  <c r="H498" i="1"/>
  <c r="G496" i="1"/>
  <c r="G497" i="1"/>
  <c r="G498" i="1"/>
  <c r="I514" i="1"/>
  <c r="H514" i="1"/>
  <c r="G514" i="1"/>
  <c r="I474" i="1"/>
  <c r="I475" i="1"/>
  <c r="H474" i="1"/>
  <c r="H475" i="1"/>
  <c r="G474" i="1"/>
  <c r="G475" i="1"/>
  <c r="I457" i="1"/>
  <c r="I458" i="1"/>
  <c r="I459" i="1"/>
  <c r="I460" i="1"/>
  <c r="H457" i="1"/>
  <c r="H458" i="1"/>
  <c r="H459" i="1"/>
  <c r="H460" i="1"/>
  <c r="G457" i="1"/>
  <c r="G458" i="1"/>
  <c r="G459" i="1"/>
  <c r="G460" i="1"/>
  <c r="I433" i="1"/>
  <c r="I434" i="1"/>
  <c r="I435" i="1"/>
  <c r="I436" i="1"/>
  <c r="I437" i="1"/>
  <c r="I438" i="1"/>
  <c r="I439" i="1"/>
  <c r="H433" i="1"/>
  <c r="H434" i="1"/>
  <c r="H435" i="1"/>
  <c r="H436" i="1"/>
  <c r="H437" i="1"/>
  <c r="H438" i="1"/>
  <c r="H439" i="1"/>
  <c r="G433" i="1"/>
  <c r="G434" i="1"/>
  <c r="G435" i="1"/>
  <c r="G436" i="1"/>
  <c r="G437" i="1"/>
  <c r="G438" i="1"/>
  <c r="G439" i="1"/>
  <c r="I178" i="1" l="1"/>
  <c r="H178" i="1"/>
  <c r="G178" i="1"/>
  <c r="I177" i="1"/>
  <c r="H176" i="1"/>
  <c r="I364" i="1"/>
  <c r="I365" i="1"/>
  <c r="I366" i="1"/>
  <c r="I367" i="1"/>
  <c r="H364" i="1"/>
  <c r="H365" i="1"/>
  <c r="H366" i="1"/>
  <c r="H367" i="1"/>
  <c r="G364" i="1"/>
  <c r="G365" i="1"/>
  <c r="G366" i="1"/>
  <c r="G367" i="1"/>
  <c r="G362" i="1"/>
  <c r="I319" i="1"/>
  <c r="I320" i="1"/>
  <c r="I321" i="1"/>
  <c r="I322" i="1"/>
  <c r="H319" i="1"/>
  <c r="H320" i="1"/>
  <c r="H321" i="1"/>
  <c r="H322" i="1"/>
  <c r="G319" i="1"/>
  <c r="G320" i="1"/>
  <c r="G321" i="1"/>
  <c r="G322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F201" i="1"/>
  <c r="I128" i="1"/>
  <c r="I129" i="1"/>
  <c r="I130" i="1"/>
  <c r="I136" i="1"/>
  <c r="I137" i="1"/>
  <c r="I138" i="1"/>
  <c r="H128" i="1"/>
  <c r="H129" i="1"/>
  <c r="H130" i="1"/>
  <c r="H136" i="1"/>
  <c r="H137" i="1"/>
  <c r="H138" i="1"/>
  <c r="G128" i="1"/>
  <c r="G129" i="1"/>
  <c r="G130" i="1"/>
  <c r="G136" i="1"/>
  <c r="G137" i="1"/>
  <c r="G138" i="1"/>
  <c r="G176" i="1" l="1"/>
  <c r="I176" i="1"/>
  <c r="E15" i="1" l="1"/>
  <c r="H253" i="1" l="1"/>
  <c r="H254" i="1"/>
  <c r="H255" i="1"/>
  <c r="H256" i="1"/>
  <c r="H257" i="1"/>
  <c r="G253" i="1"/>
  <c r="G254" i="1"/>
  <c r="G255" i="1"/>
  <c r="D142" i="1"/>
  <c r="I143" i="1"/>
  <c r="I147" i="1"/>
  <c r="H143" i="1"/>
  <c r="H147" i="1"/>
  <c r="F142" i="1"/>
  <c r="E142" i="1"/>
  <c r="F847" i="1"/>
  <c r="D635" i="1"/>
  <c r="F635" i="1"/>
  <c r="E635" i="1"/>
  <c r="I545" i="1"/>
  <c r="H545" i="1"/>
  <c r="G545" i="1"/>
  <c r="D544" i="1"/>
  <c r="F544" i="1"/>
  <c r="E544" i="1"/>
  <c r="F542" i="1"/>
  <c r="E542" i="1"/>
  <c r="D542" i="1"/>
  <c r="E242" i="1"/>
  <c r="D242" i="1"/>
  <c r="F242" i="1"/>
  <c r="F227" i="1"/>
  <c r="E227" i="1"/>
  <c r="D227" i="1"/>
  <c r="I233" i="1"/>
  <c r="H233" i="1"/>
  <c r="G230" i="1"/>
  <c r="G231" i="1"/>
  <c r="G232" i="1"/>
  <c r="G233" i="1"/>
  <c r="E845" i="1"/>
  <c r="D845" i="1"/>
  <c r="I837" i="1"/>
  <c r="I838" i="1"/>
  <c r="H837" i="1"/>
  <c r="H838" i="1"/>
  <c r="G837" i="1"/>
  <c r="G838" i="1"/>
  <c r="F811" i="1"/>
  <c r="E811" i="1"/>
  <c r="F199" i="1" l="1"/>
  <c r="I697" i="1"/>
  <c r="H697" i="1"/>
  <c r="G697" i="1"/>
  <c r="F696" i="1"/>
  <c r="E696" i="1"/>
  <c r="D696" i="1"/>
  <c r="H635" i="1"/>
  <c r="I550" i="1"/>
  <c r="I551" i="1"/>
  <c r="I552" i="1"/>
  <c r="H550" i="1"/>
  <c r="H551" i="1"/>
  <c r="H552" i="1"/>
  <c r="G550" i="1"/>
  <c r="G551" i="1"/>
  <c r="G552" i="1"/>
  <c r="I543" i="1"/>
  <c r="H543" i="1"/>
  <c r="G543" i="1"/>
  <c r="I542" i="1"/>
  <c r="I540" i="1"/>
  <c r="H540" i="1"/>
  <c r="G540" i="1"/>
  <c r="F539" i="1"/>
  <c r="E539" i="1"/>
  <c r="D539" i="1"/>
  <c r="I513" i="1"/>
  <c r="H513" i="1"/>
  <c r="G513" i="1"/>
  <c r="D494" i="1"/>
  <c r="E494" i="1"/>
  <c r="F494" i="1"/>
  <c r="I454" i="1"/>
  <c r="I455" i="1"/>
  <c r="I456" i="1"/>
  <c r="H454" i="1"/>
  <c r="H455" i="1"/>
  <c r="H456" i="1"/>
  <c r="G454" i="1"/>
  <c r="G455" i="1"/>
  <c r="G456" i="1"/>
  <c r="I295" i="1"/>
  <c r="I296" i="1"/>
  <c r="H295" i="1"/>
  <c r="H296" i="1"/>
  <c r="G295" i="1"/>
  <c r="G296" i="1"/>
  <c r="F294" i="1"/>
  <c r="F250" i="1"/>
  <c r="D250" i="1"/>
  <c r="I242" i="1"/>
  <c r="I243" i="1"/>
  <c r="H242" i="1"/>
  <c r="H243" i="1"/>
  <c r="G242" i="1"/>
  <c r="F149" i="1"/>
  <c r="G142" i="1"/>
  <c r="G152" i="1"/>
  <c r="G153" i="1"/>
  <c r="G154" i="1"/>
  <c r="I83" i="1"/>
  <c r="H83" i="1"/>
  <c r="I125" i="1"/>
  <c r="I126" i="1"/>
  <c r="I127" i="1"/>
  <c r="H125" i="1"/>
  <c r="H126" i="1"/>
  <c r="H127" i="1"/>
  <c r="G125" i="1"/>
  <c r="G126" i="1"/>
  <c r="G127" i="1"/>
  <c r="D46" i="1"/>
  <c r="I85" i="1"/>
  <c r="I86" i="1"/>
  <c r="I87" i="1"/>
  <c r="I88" i="1"/>
  <c r="I89" i="1"/>
  <c r="I90" i="1"/>
  <c r="I91" i="1"/>
  <c r="I92" i="1"/>
  <c r="I93" i="1"/>
  <c r="H85" i="1"/>
  <c r="H86" i="1"/>
  <c r="H87" i="1"/>
  <c r="H88" i="1"/>
  <c r="H89" i="1"/>
  <c r="H90" i="1"/>
  <c r="H91" i="1"/>
  <c r="H92" i="1"/>
  <c r="H93" i="1"/>
  <c r="H94" i="1"/>
  <c r="H42" i="1"/>
  <c r="G635" i="1" l="1"/>
  <c r="I635" i="1"/>
  <c r="I539" i="1"/>
  <c r="G539" i="1"/>
  <c r="G542" i="1"/>
  <c r="H542" i="1"/>
  <c r="H539" i="1"/>
  <c r="G512" i="1"/>
  <c r="I512" i="1"/>
  <c r="G494" i="1"/>
  <c r="H494" i="1"/>
  <c r="H512" i="1"/>
  <c r="I494" i="1"/>
  <c r="G294" i="1"/>
  <c r="H294" i="1"/>
  <c r="I294" i="1"/>
  <c r="I849" i="1"/>
  <c r="H849" i="1"/>
  <c r="G849" i="1"/>
  <c r="I848" i="1"/>
  <c r="H848" i="1"/>
  <c r="G848" i="1"/>
  <c r="F845" i="1"/>
  <c r="I495" i="1"/>
  <c r="H495" i="1"/>
  <c r="G495" i="1"/>
  <c r="G847" i="1" l="1"/>
  <c r="H847" i="1"/>
  <c r="G845" i="1"/>
  <c r="H845" i="1"/>
  <c r="I847" i="1"/>
  <c r="I845" i="1"/>
  <c r="I222" i="1"/>
  <c r="H222" i="1"/>
  <c r="G222" i="1"/>
  <c r="G228" i="1"/>
  <c r="F155" i="1" l="1"/>
  <c r="E155" i="1"/>
  <c r="D155" i="1"/>
  <c r="I173" i="1"/>
  <c r="H173" i="1"/>
  <c r="G173" i="1"/>
  <c r="H157" i="1"/>
  <c r="H158" i="1"/>
  <c r="H159" i="1"/>
  <c r="H160" i="1"/>
  <c r="H161" i="1"/>
  <c r="H162" i="1"/>
  <c r="H163" i="1"/>
  <c r="H164" i="1"/>
  <c r="H156" i="1"/>
  <c r="G164" i="1"/>
  <c r="H150" i="1"/>
  <c r="G252" i="1"/>
  <c r="H252" i="1"/>
  <c r="I252" i="1"/>
  <c r="F375" i="1"/>
  <c r="I308" i="1"/>
  <c r="I309" i="1"/>
  <c r="I310" i="1"/>
  <c r="I311" i="1"/>
  <c r="I312" i="1"/>
  <c r="I313" i="1"/>
  <c r="I314" i="1"/>
  <c r="I315" i="1"/>
  <c r="I316" i="1"/>
  <c r="I317" i="1"/>
  <c r="I318" i="1"/>
  <c r="H308" i="1"/>
  <c r="H309" i="1"/>
  <c r="H310" i="1"/>
  <c r="H311" i="1"/>
  <c r="H312" i="1"/>
  <c r="H313" i="1"/>
  <c r="H314" i="1"/>
  <c r="H315" i="1"/>
  <c r="H316" i="1"/>
  <c r="H317" i="1"/>
  <c r="H318" i="1"/>
  <c r="G308" i="1"/>
  <c r="G309" i="1"/>
  <c r="G310" i="1"/>
  <c r="G311" i="1"/>
  <c r="G312" i="1"/>
  <c r="G313" i="1"/>
  <c r="G314" i="1"/>
  <c r="G315" i="1"/>
  <c r="G316" i="1"/>
  <c r="G317" i="1"/>
  <c r="G318" i="1"/>
  <c r="I231" i="1"/>
  <c r="I232" i="1"/>
  <c r="H231" i="1"/>
  <c r="H232" i="1"/>
  <c r="E201" i="1"/>
  <c r="E199" i="1" s="1"/>
  <c r="D201" i="1"/>
  <c r="D199" i="1" s="1"/>
  <c r="G812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93" i="1"/>
  <c r="I794" i="1"/>
  <c r="I795" i="1"/>
  <c r="I796" i="1"/>
  <c r="I805" i="1"/>
  <c r="I806" i="1"/>
  <c r="I807" i="1"/>
  <c r="I808" i="1"/>
  <c r="I809" i="1"/>
  <c r="I810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93" i="1"/>
  <c r="H794" i="1"/>
  <c r="H795" i="1"/>
  <c r="H796" i="1"/>
  <c r="H805" i="1"/>
  <c r="H806" i="1"/>
  <c r="H807" i="1"/>
  <c r="H808" i="1"/>
  <c r="H809" i="1"/>
  <c r="H810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805" i="1"/>
  <c r="G806" i="1"/>
  <c r="G807" i="1"/>
  <c r="G808" i="1"/>
  <c r="G809" i="1"/>
  <c r="G810" i="1"/>
  <c r="F700" i="1"/>
  <c r="E700" i="1"/>
  <c r="E673" i="1"/>
  <c r="F673" i="1"/>
  <c r="D673" i="1"/>
  <c r="I678" i="1"/>
  <c r="H678" i="1"/>
  <c r="G678" i="1"/>
  <c r="E654" i="1"/>
  <c r="F654" i="1"/>
  <c r="D654" i="1"/>
  <c r="I656" i="1"/>
  <c r="I657" i="1"/>
  <c r="I658" i="1"/>
  <c r="H656" i="1"/>
  <c r="H657" i="1"/>
  <c r="H658" i="1"/>
  <c r="G656" i="1"/>
  <c r="G657" i="1"/>
  <c r="G658" i="1"/>
  <c r="F619" i="1"/>
  <c r="E619" i="1"/>
  <c r="D619" i="1"/>
  <c r="I602" i="1"/>
  <c r="H602" i="1"/>
  <c r="G602" i="1"/>
  <c r="E526" i="1"/>
  <c r="F526" i="1"/>
  <c r="D526" i="1"/>
  <c r="I527" i="1"/>
  <c r="H527" i="1"/>
  <c r="G619" i="1" l="1"/>
  <c r="H619" i="1"/>
  <c r="I619" i="1"/>
  <c r="E517" i="1"/>
  <c r="D517" i="1"/>
  <c r="I523" i="1"/>
  <c r="F517" i="1"/>
  <c r="H199" i="1"/>
  <c r="I201" i="1"/>
  <c r="E671" i="1"/>
  <c r="D537" i="1"/>
  <c r="F671" i="1"/>
  <c r="G199" i="1"/>
  <c r="F537" i="1"/>
  <c r="E537" i="1"/>
  <c r="G526" i="1"/>
  <c r="G227" i="1"/>
  <c r="G155" i="1"/>
  <c r="H155" i="1"/>
  <c r="H375" i="1"/>
  <c r="G375" i="1"/>
  <c r="G527" i="1"/>
  <c r="E464" i="1"/>
  <c r="F464" i="1"/>
  <c r="D464" i="1"/>
  <c r="E448" i="1"/>
  <c r="F448" i="1"/>
  <c r="D448" i="1"/>
  <c r="F424" i="1"/>
  <c r="E424" i="1"/>
  <c r="D424" i="1"/>
  <c r="I431" i="1"/>
  <c r="I432" i="1"/>
  <c r="H431" i="1"/>
  <c r="H432" i="1"/>
  <c r="G431" i="1"/>
  <c r="G432" i="1"/>
  <c r="I426" i="1"/>
  <c r="H426" i="1"/>
  <c r="G426" i="1"/>
  <c r="H523" i="1" l="1"/>
  <c r="G523" i="1"/>
  <c r="G537" i="1"/>
  <c r="F397" i="1"/>
  <c r="F395" i="1" s="1"/>
  <c r="E397" i="1"/>
  <c r="E395" i="1" s="1"/>
  <c r="D397" i="1"/>
  <c r="D395" i="1" s="1"/>
  <c r="I408" i="1"/>
  <c r="I409" i="1"/>
  <c r="H408" i="1"/>
  <c r="H409" i="1"/>
  <c r="G408" i="1"/>
  <c r="G409" i="1"/>
  <c r="I403" i="1"/>
  <c r="I404" i="1"/>
  <c r="I405" i="1"/>
  <c r="I406" i="1"/>
  <c r="I407" i="1"/>
  <c r="H403" i="1"/>
  <c r="H404" i="1"/>
  <c r="H405" i="1"/>
  <c r="H406" i="1"/>
  <c r="H407" i="1"/>
  <c r="G403" i="1"/>
  <c r="G404" i="1"/>
  <c r="G405" i="1"/>
  <c r="G406" i="1"/>
  <c r="G407" i="1"/>
  <c r="I402" i="1"/>
  <c r="H402" i="1"/>
  <c r="G402" i="1"/>
  <c r="E250" i="1"/>
  <c r="I253" i="1"/>
  <c r="I254" i="1"/>
  <c r="D149" i="1" l="1"/>
  <c r="I157" i="1"/>
  <c r="I158" i="1"/>
  <c r="E149" i="1"/>
  <c r="I152" i="1"/>
  <c r="I153" i="1"/>
  <c r="I154" i="1"/>
  <c r="H152" i="1"/>
  <c r="H153" i="1"/>
  <c r="H154" i="1"/>
  <c r="G140" i="1" l="1"/>
  <c r="G149" i="1"/>
  <c r="H140" i="1"/>
  <c r="I140" i="1"/>
  <c r="H123" i="1"/>
  <c r="G124" i="1"/>
  <c r="G121" i="1"/>
  <c r="G122" i="1"/>
  <c r="G123" i="1"/>
  <c r="H121" i="1"/>
  <c r="H122" i="1"/>
  <c r="H124" i="1"/>
  <c r="I120" i="1"/>
  <c r="I121" i="1"/>
  <c r="I122" i="1"/>
  <c r="I123" i="1"/>
  <c r="I124" i="1"/>
  <c r="H120" i="1"/>
  <c r="G120" i="1"/>
  <c r="G119" i="1"/>
  <c r="H119" i="1"/>
  <c r="I119" i="1"/>
  <c r="G118" i="1"/>
  <c r="H118" i="1"/>
  <c r="I118" i="1"/>
  <c r="G117" i="1"/>
  <c r="H117" i="1"/>
  <c r="I117" i="1"/>
  <c r="I116" i="1"/>
  <c r="H116" i="1"/>
  <c r="G116" i="1"/>
  <c r="I113" i="1"/>
  <c r="I109" i="1"/>
  <c r="I108" i="1"/>
  <c r="I95" i="1" l="1"/>
  <c r="I107" i="1"/>
  <c r="H95" i="1"/>
  <c r="I78" i="1"/>
  <c r="H78" i="1"/>
  <c r="I51" i="1"/>
  <c r="I52" i="1"/>
  <c r="H51" i="1"/>
  <c r="H52" i="1"/>
  <c r="F15" i="1"/>
  <c r="D15" i="1"/>
  <c r="H16" i="1"/>
  <c r="H18" i="1"/>
  <c r="H17" i="1"/>
  <c r="E737" i="1"/>
  <c r="H400" i="1"/>
  <c r="H401" i="1"/>
  <c r="H399" i="1"/>
  <c r="G398" i="1"/>
  <c r="G399" i="1"/>
  <c r="G400" i="1"/>
  <c r="G401" i="1"/>
  <c r="I399" i="1"/>
  <c r="I400" i="1"/>
  <c r="I256" i="1"/>
  <c r="I255" i="1"/>
  <c r="I709" i="1"/>
  <c r="I702" i="1"/>
  <c r="I701" i="1"/>
  <c r="H709" i="1"/>
  <c r="H702" i="1"/>
  <c r="H701" i="1"/>
  <c r="I674" i="1"/>
  <c r="D700" i="1"/>
  <c r="D671" i="1" s="1"/>
  <c r="G679" i="1"/>
  <c r="G15" i="1" l="1"/>
  <c r="H15" i="1"/>
  <c r="I375" i="1" l="1"/>
  <c r="H812" i="1"/>
  <c r="I812" i="1"/>
  <c r="E813" i="1"/>
  <c r="F813" i="1"/>
  <c r="G814" i="1"/>
  <c r="H814" i="1"/>
  <c r="I814" i="1"/>
  <c r="D737" i="1"/>
  <c r="G430" i="1"/>
  <c r="H430" i="1"/>
  <c r="I430" i="1"/>
  <c r="G429" i="1"/>
  <c r="H429" i="1"/>
  <c r="I429" i="1"/>
  <c r="G428" i="1"/>
  <c r="H428" i="1"/>
  <c r="I428" i="1"/>
  <c r="G423" i="1"/>
  <c r="H423" i="1"/>
  <c r="I423" i="1"/>
  <c r="G417" i="1"/>
  <c r="H417" i="1"/>
  <c r="I417" i="1"/>
  <c r="G416" i="1"/>
  <c r="H416" i="1"/>
  <c r="I416" i="1"/>
  <c r="G415" i="1"/>
  <c r="H415" i="1"/>
  <c r="I415" i="1"/>
  <c r="G414" i="1"/>
  <c r="H414" i="1"/>
  <c r="I414" i="1"/>
  <c r="G413" i="1"/>
  <c r="H413" i="1"/>
  <c r="I413" i="1"/>
  <c r="G412" i="1"/>
  <c r="H412" i="1"/>
  <c r="I412" i="1"/>
  <c r="G411" i="1"/>
  <c r="H411" i="1"/>
  <c r="I411" i="1"/>
  <c r="G410" i="1"/>
  <c r="H410" i="1"/>
  <c r="I410" i="1"/>
  <c r="G280" i="1"/>
  <c r="H280" i="1"/>
  <c r="I280" i="1"/>
  <c r="D277" i="1"/>
  <c r="D248" i="1" s="1"/>
  <c r="G251" i="1"/>
  <c r="I251" i="1"/>
  <c r="H251" i="1"/>
  <c r="I813" i="1" l="1"/>
  <c r="H813" i="1"/>
  <c r="G813" i="1"/>
  <c r="I112" i="1" l="1"/>
  <c r="I111" i="1"/>
  <c r="H33" i="1" l="1"/>
  <c r="F839" i="1"/>
  <c r="E839" i="1"/>
  <c r="E735" i="1" s="1"/>
  <c r="D839" i="1"/>
  <c r="I841" i="1"/>
  <c r="F737" i="1"/>
  <c r="F735" i="1" s="1"/>
  <c r="F652" i="1"/>
  <c r="E652" i="1"/>
  <c r="D652" i="1"/>
  <c r="H448" i="1"/>
  <c r="G453" i="1"/>
  <c r="H453" i="1"/>
  <c r="I453" i="1"/>
  <c r="G452" i="1"/>
  <c r="H452" i="1"/>
  <c r="I452" i="1"/>
  <c r="G451" i="1"/>
  <c r="H451" i="1"/>
  <c r="I451" i="1"/>
  <c r="G450" i="1"/>
  <c r="H450" i="1"/>
  <c r="I450" i="1"/>
  <c r="I449" i="1"/>
  <c r="H449" i="1"/>
  <c r="G449" i="1"/>
  <c r="G425" i="1"/>
  <c r="H425" i="1"/>
  <c r="I425" i="1"/>
  <c r="G427" i="1"/>
  <c r="H427" i="1"/>
  <c r="I427" i="1"/>
  <c r="G36" i="1"/>
  <c r="H36" i="1"/>
  <c r="G35" i="1"/>
  <c r="H35" i="1"/>
  <c r="G34" i="1"/>
  <c r="H34" i="1"/>
  <c r="G37" i="1"/>
  <c r="H37" i="1"/>
  <c r="H841" i="1"/>
  <c r="G841" i="1"/>
  <c r="D811" i="1"/>
  <c r="G677" i="1"/>
  <c r="H677" i="1"/>
  <c r="I677" i="1"/>
  <c r="H679" i="1"/>
  <c r="I679" i="1"/>
  <c r="G471" i="1"/>
  <c r="H471" i="1"/>
  <c r="I471" i="1"/>
  <c r="G472" i="1"/>
  <c r="H472" i="1"/>
  <c r="I472" i="1"/>
  <c r="G473" i="1"/>
  <c r="H473" i="1"/>
  <c r="I473" i="1"/>
  <c r="G363" i="1"/>
  <c r="H363" i="1"/>
  <c r="I363" i="1"/>
  <c r="G326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G346" i="1"/>
  <c r="H346" i="1"/>
  <c r="I346" i="1"/>
  <c r="G347" i="1"/>
  <c r="H347" i="1"/>
  <c r="I347" i="1"/>
  <c r="G348" i="1"/>
  <c r="H348" i="1"/>
  <c r="I348" i="1"/>
  <c r="G349" i="1"/>
  <c r="H349" i="1"/>
  <c r="I349" i="1"/>
  <c r="G350" i="1"/>
  <c r="H350" i="1"/>
  <c r="I350" i="1"/>
  <c r="G351" i="1"/>
  <c r="H351" i="1"/>
  <c r="I351" i="1"/>
  <c r="G257" i="1"/>
  <c r="I257" i="1"/>
  <c r="G258" i="1"/>
  <c r="H258" i="1"/>
  <c r="I258" i="1"/>
  <c r="G259" i="1"/>
  <c r="H259" i="1"/>
  <c r="I259" i="1"/>
  <c r="G260" i="1"/>
  <c r="H260" i="1"/>
  <c r="I260" i="1"/>
  <c r="H274" i="1"/>
  <c r="I274" i="1"/>
  <c r="I159" i="1"/>
  <c r="I160" i="1"/>
  <c r="I161" i="1"/>
  <c r="I162" i="1"/>
  <c r="I163" i="1"/>
  <c r="I164" i="1"/>
  <c r="I156" i="1"/>
  <c r="I110" i="1"/>
  <c r="D40" i="1"/>
  <c r="E40" i="1"/>
  <c r="F40" i="1"/>
  <c r="I840" i="1"/>
  <c r="H840" i="1"/>
  <c r="G840" i="1"/>
  <c r="I836" i="1"/>
  <c r="H836" i="1"/>
  <c r="G836" i="1"/>
  <c r="I835" i="1"/>
  <c r="H835" i="1"/>
  <c r="G835" i="1"/>
  <c r="I834" i="1"/>
  <c r="H834" i="1"/>
  <c r="G834" i="1"/>
  <c r="I833" i="1"/>
  <c r="H833" i="1"/>
  <c r="G833" i="1"/>
  <c r="I832" i="1"/>
  <c r="H832" i="1"/>
  <c r="G832" i="1"/>
  <c r="I831" i="1"/>
  <c r="H831" i="1"/>
  <c r="G831" i="1"/>
  <c r="I830" i="1"/>
  <c r="H830" i="1"/>
  <c r="G830" i="1"/>
  <c r="I829" i="1"/>
  <c r="H829" i="1"/>
  <c r="G829" i="1"/>
  <c r="I828" i="1"/>
  <c r="H828" i="1"/>
  <c r="G828" i="1"/>
  <c r="I827" i="1"/>
  <c r="H827" i="1"/>
  <c r="G827" i="1"/>
  <c r="I826" i="1"/>
  <c r="H826" i="1"/>
  <c r="G826" i="1"/>
  <c r="I825" i="1"/>
  <c r="H825" i="1"/>
  <c r="G825" i="1"/>
  <c r="I824" i="1"/>
  <c r="H824" i="1"/>
  <c r="G824" i="1"/>
  <c r="I823" i="1"/>
  <c r="H823" i="1"/>
  <c r="G823" i="1"/>
  <c r="I822" i="1"/>
  <c r="H822" i="1"/>
  <c r="G822" i="1"/>
  <c r="I821" i="1"/>
  <c r="H821" i="1"/>
  <c r="G821" i="1"/>
  <c r="I820" i="1"/>
  <c r="H820" i="1"/>
  <c r="G820" i="1"/>
  <c r="I819" i="1"/>
  <c r="H819" i="1"/>
  <c r="G819" i="1"/>
  <c r="I815" i="1"/>
  <c r="H815" i="1"/>
  <c r="G815" i="1"/>
  <c r="I745" i="1"/>
  <c r="H745" i="1"/>
  <c r="G745" i="1"/>
  <c r="G733" i="1" s="1"/>
  <c r="I744" i="1"/>
  <c r="H744" i="1"/>
  <c r="G744" i="1"/>
  <c r="I743" i="1"/>
  <c r="H743" i="1"/>
  <c r="G743" i="1"/>
  <c r="I742" i="1"/>
  <c r="H742" i="1"/>
  <c r="G742" i="1"/>
  <c r="I741" i="1"/>
  <c r="H741" i="1"/>
  <c r="G741" i="1"/>
  <c r="I740" i="1"/>
  <c r="H740" i="1"/>
  <c r="G740" i="1"/>
  <c r="I739" i="1"/>
  <c r="H739" i="1"/>
  <c r="G739" i="1"/>
  <c r="I738" i="1"/>
  <c r="H738" i="1"/>
  <c r="G738" i="1"/>
  <c r="I699" i="1"/>
  <c r="H699" i="1"/>
  <c r="G699" i="1"/>
  <c r="I676" i="1"/>
  <c r="H676" i="1"/>
  <c r="G676" i="1"/>
  <c r="I675" i="1"/>
  <c r="H675" i="1"/>
  <c r="G675" i="1"/>
  <c r="I655" i="1"/>
  <c r="H655" i="1"/>
  <c r="G655" i="1"/>
  <c r="I470" i="1"/>
  <c r="H470" i="1"/>
  <c r="G470" i="1"/>
  <c r="I469" i="1"/>
  <c r="H469" i="1"/>
  <c r="G469" i="1"/>
  <c r="I468" i="1"/>
  <c r="H468" i="1"/>
  <c r="G468" i="1"/>
  <c r="I467" i="1"/>
  <c r="H467" i="1"/>
  <c r="G467" i="1"/>
  <c r="I401" i="1"/>
  <c r="I398" i="1"/>
  <c r="H398" i="1"/>
  <c r="I362" i="1"/>
  <c r="H362" i="1"/>
  <c r="I326" i="1"/>
  <c r="H326" i="1"/>
  <c r="I325" i="1"/>
  <c r="H325" i="1"/>
  <c r="G325" i="1"/>
  <c r="I324" i="1"/>
  <c r="H324" i="1"/>
  <c r="G324" i="1"/>
  <c r="I307" i="1"/>
  <c r="H307" i="1"/>
  <c r="G307" i="1"/>
  <c r="I306" i="1"/>
  <c r="H306" i="1"/>
  <c r="G306" i="1"/>
  <c r="I305" i="1"/>
  <c r="H305" i="1"/>
  <c r="G305" i="1"/>
  <c r="I304" i="1"/>
  <c r="H304" i="1"/>
  <c r="G304" i="1"/>
  <c r="I303" i="1"/>
  <c r="H303" i="1"/>
  <c r="G303" i="1"/>
  <c r="I302" i="1"/>
  <c r="H302" i="1"/>
  <c r="G302" i="1"/>
  <c r="I301" i="1"/>
  <c r="H301" i="1"/>
  <c r="G301" i="1"/>
  <c r="I284" i="1"/>
  <c r="H284" i="1"/>
  <c r="I283" i="1"/>
  <c r="H283" i="1"/>
  <c r="G283" i="1"/>
  <c r="I282" i="1"/>
  <c r="H282" i="1"/>
  <c r="G282" i="1"/>
  <c r="I281" i="1"/>
  <c r="H281" i="1"/>
  <c r="G281" i="1"/>
  <c r="I279" i="1"/>
  <c r="H279" i="1"/>
  <c r="G279" i="1"/>
  <c r="I278" i="1"/>
  <c r="H278" i="1"/>
  <c r="G278" i="1"/>
  <c r="I230" i="1"/>
  <c r="H230" i="1"/>
  <c r="I229" i="1"/>
  <c r="H229" i="1"/>
  <c r="G229" i="1"/>
  <c r="I228" i="1"/>
  <c r="H228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H217" i="1"/>
  <c r="G217" i="1"/>
  <c r="I213" i="1"/>
  <c r="H213" i="1"/>
  <c r="I202" i="1"/>
  <c r="H202" i="1"/>
  <c r="G202" i="1"/>
  <c r="I150" i="1"/>
  <c r="I115" i="1"/>
  <c r="H115" i="1"/>
  <c r="G115" i="1"/>
  <c r="I84" i="1"/>
  <c r="H84" i="1"/>
  <c r="I82" i="1"/>
  <c r="H82" i="1"/>
  <c r="I81" i="1"/>
  <c r="H81" i="1"/>
  <c r="I80" i="1"/>
  <c r="H80" i="1"/>
  <c r="I79" i="1"/>
  <c r="H79" i="1"/>
  <c r="I54" i="1"/>
  <c r="H54" i="1"/>
  <c r="I53" i="1"/>
  <c r="H53" i="1"/>
  <c r="I50" i="1"/>
  <c r="H50" i="1"/>
  <c r="H49" i="1"/>
  <c r="H48" i="1"/>
  <c r="H47" i="1"/>
  <c r="H41" i="1"/>
  <c r="H27" i="1"/>
  <c r="F323" i="1"/>
  <c r="F300" i="1"/>
  <c r="F277" i="1"/>
  <c r="F248" i="1" s="1"/>
  <c r="F114" i="1"/>
  <c r="F46" i="1"/>
  <c r="I46" i="1" s="1"/>
  <c r="G728" i="1" l="1"/>
  <c r="G732" i="1"/>
  <c r="G726" i="1"/>
  <c r="G730" i="1"/>
  <c r="G729" i="1"/>
  <c r="G727" i="1"/>
  <c r="G731" i="1"/>
  <c r="I40" i="1"/>
  <c r="D735" i="1"/>
  <c r="G517" i="1"/>
  <c r="H517" i="1"/>
  <c r="F298" i="1"/>
  <c r="G654" i="1"/>
  <c r="G700" i="1"/>
  <c r="H839" i="1"/>
  <c r="F13" i="1"/>
  <c r="I839" i="1"/>
  <c r="H227" i="1"/>
  <c r="G839" i="1"/>
  <c r="G448" i="1"/>
  <c r="I448" i="1"/>
  <c r="H424" i="1"/>
  <c r="G424" i="1"/>
  <c r="I424" i="1"/>
  <c r="G549" i="1"/>
  <c r="I526" i="1"/>
  <c r="I652" i="1"/>
  <c r="I549" i="1"/>
  <c r="H526" i="1"/>
  <c r="H700" i="1"/>
  <c r="I700" i="1"/>
  <c r="H549" i="1"/>
  <c r="H696" i="1"/>
  <c r="H811" i="1"/>
  <c r="G466" i="1"/>
  <c r="G544" i="1"/>
  <c r="G673" i="1"/>
  <c r="G737" i="1"/>
  <c r="H544" i="1"/>
  <c r="H737" i="1"/>
  <c r="I696" i="1"/>
  <c r="I811" i="1"/>
  <c r="G696" i="1"/>
  <c r="G811" i="1"/>
  <c r="I466" i="1"/>
  <c r="I544" i="1"/>
  <c r="I673" i="1"/>
  <c r="H466" i="1"/>
  <c r="H654" i="1"/>
  <c r="H673" i="1"/>
  <c r="I654" i="1"/>
  <c r="I737" i="1"/>
  <c r="H361" i="1"/>
  <c r="E323" i="1"/>
  <c r="G323" i="1" s="1"/>
  <c r="D323" i="1"/>
  <c r="H323" i="1" s="1"/>
  <c r="E300" i="1"/>
  <c r="G300" i="1" s="1"/>
  <c r="D300" i="1"/>
  <c r="E277" i="1"/>
  <c r="H277" i="1"/>
  <c r="H149" i="1"/>
  <c r="G724" i="1" l="1"/>
  <c r="G725" i="1"/>
  <c r="F11" i="1"/>
  <c r="H671" i="1"/>
  <c r="G277" i="1"/>
  <c r="E248" i="1"/>
  <c r="E298" i="1"/>
  <c r="G298" i="1" s="1"/>
  <c r="I671" i="1"/>
  <c r="I735" i="1"/>
  <c r="I517" i="1"/>
  <c r="D298" i="1"/>
  <c r="G361" i="1"/>
  <c r="G652" i="1"/>
  <c r="I397" i="1"/>
  <c r="I464" i="1"/>
  <c r="H652" i="1"/>
  <c r="G735" i="1"/>
  <c r="G719" i="1" s="1"/>
  <c r="I199" i="1"/>
  <c r="I250" i="1"/>
  <c r="H248" i="1"/>
  <c r="G671" i="1"/>
  <c r="H735" i="1"/>
  <c r="I537" i="1"/>
  <c r="G201" i="1"/>
  <c r="G250" i="1"/>
  <c r="G397" i="1"/>
  <c r="G395" i="1"/>
  <c r="H537" i="1"/>
  <c r="I277" i="1"/>
  <c r="I155" i="1"/>
  <c r="G464" i="1"/>
  <c r="I361" i="1"/>
  <c r="H464" i="1"/>
  <c r="H142" i="1"/>
  <c r="I142" i="1"/>
  <c r="H201" i="1"/>
  <c r="H250" i="1"/>
  <c r="H300" i="1"/>
  <c r="H397" i="1"/>
  <c r="I300" i="1"/>
  <c r="I323" i="1"/>
  <c r="I227" i="1"/>
  <c r="I149" i="1"/>
  <c r="E114" i="1"/>
  <c r="D114" i="1"/>
  <c r="D13" i="1" s="1"/>
  <c r="G77" i="1"/>
  <c r="E46" i="1"/>
  <c r="G40" i="1"/>
  <c r="I13" i="1" l="1"/>
  <c r="D11" i="1"/>
  <c r="H11" i="1" s="1"/>
  <c r="G717" i="1"/>
  <c r="G718" i="1"/>
  <c r="G716" i="1"/>
  <c r="G723" i="1"/>
  <c r="G722" i="1"/>
  <c r="G720" i="1"/>
  <c r="G721" i="1"/>
  <c r="G248" i="1"/>
  <c r="H395" i="1"/>
  <c r="G46" i="1"/>
  <c r="E13" i="1"/>
  <c r="E11" i="1" s="1"/>
  <c r="G114" i="1"/>
  <c r="I395" i="1"/>
  <c r="H298" i="1"/>
  <c r="I298" i="1"/>
  <c r="I248" i="1"/>
  <c r="H114" i="1"/>
  <c r="I114" i="1"/>
  <c r="H77" i="1"/>
  <c r="I77" i="1"/>
  <c r="H46" i="1"/>
  <c r="H40" i="1"/>
  <c r="I15" i="1"/>
  <c r="G715" i="1" l="1"/>
  <c r="I11" i="1"/>
  <c r="G13" i="1"/>
  <c r="G11" i="1"/>
  <c r="H13" i="1"/>
</calcChain>
</file>

<file path=xl/sharedStrings.xml><?xml version="1.0" encoding="utf-8"?>
<sst xmlns="http://schemas.openxmlformats.org/spreadsheetml/2006/main" count="2026" uniqueCount="1406">
  <si>
    <t>Создание информационных центров в библиотеках района</t>
  </si>
  <si>
    <t>Всего по программе:</t>
  </si>
  <si>
    <t>-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</si>
  <si>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</si>
  <si>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</si>
  <si>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</si>
  <si>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</si>
  <si>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</si>
  <si>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</si>
  <si>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</si>
  <si>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</si>
  <si>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</si>
  <si>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</si>
  <si>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</si>
  <si>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</si>
  <si>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</si>
  <si>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</si>
  <si>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</si>
  <si>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</si>
  <si>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</si>
  <si>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</si>
  <si>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</si>
  <si>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</si>
  <si>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</si>
  <si>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</si>
  <si>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</si>
  <si>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</si>
  <si>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</si>
  <si>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</si>
  <si>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</si>
  <si>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</si>
  <si>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</si>
  <si>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</si>
  <si>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</si>
  <si>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</si>
  <si>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</si>
  <si>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</si>
  <si>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Подпрограмма 1. "Благоустройство территории района"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</si>
  <si>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</si>
  <si>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</si>
  <si>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</si>
  <si>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</si>
  <si>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</si>
  <si>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</si>
  <si>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</si>
  <si>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</si>
  <si>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</si>
  <si>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</si>
  <si>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</si>
  <si>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</si>
  <si>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</si>
  <si>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</si>
  <si>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</si>
  <si>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</si>
  <si>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</si>
  <si>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</si>
  <si>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</si>
  <si>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</si>
  <si>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</si>
  <si>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</si>
  <si>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</si>
  <si>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</si>
  <si>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</si>
  <si>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</si>
  <si>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</si>
  <si>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</si>
  <si>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</si>
  <si>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</si>
  <si>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Оплата труда и начисления на оплату труда</t>
  </si>
  <si>
    <t>Гарантии и компенсации для лиц, работающих в Северо-Енисейском районе</t>
  </si>
  <si>
    <t>Услуги связи</t>
  </si>
  <si>
    <t>Транспортные услуги</t>
  </si>
  <si>
    <t>Коммунальные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</si>
  <si>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</si>
  <si>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</si>
  <si>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</si>
  <si>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0240000000</t>
  </si>
  <si>
    <t>0230080410</t>
  </si>
  <si>
    <t>0230080140</t>
  </si>
  <si>
    <t>0230000000</t>
  </si>
  <si>
    <t>0220080070</t>
  </si>
  <si>
    <t>0220080060</t>
  </si>
  <si>
    <t>0210080040</t>
  </si>
  <si>
    <t>0210000000</t>
  </si>
  <si>
    <t>0200000000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</si>
  <si>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</si>
  <si>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</si>
  <si>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</si>
  <si>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</si>
  <si>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</si>
  <si>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</si>
  <si>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</si>
  <si>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</si>
  <si>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</si>
  <si>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</si>
  <si>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0440087810</t>
  </si>
  <si>
    <t>0500000000</t>
  </si>
  <si>
    <t>0510000000</t>
  </si>
  <si>
    <t>0510082060</t>
  </si>
  <si>
    <t>0520000000</t>
  </si>
  <si>
    <t>Подпрограмма 2. "Обеспечение первичных мер пожарной безопасности в населенных пунктах района"</t>
  </si>
  <si>
    <t>0520082090</t>
  </si>
  <si>
    <t>0520082100</t>
  </si>
  <si>
    <t>0520082170</t>
  </si>
  <si>
    <t>0520082180</t>
  </si>
  <si>
    <t>0800000000</t>
  </si>
  <si>
    <t>0810000000</t>
  </si>
  <si>
    <t>0810082310</t>
  </si>
  <si>
    <t>0810082320</t>
  </si>
  <si>
    <t>0820000000</t>
  </si>
  <si>
    <t>0820082540</t>
  </si>
  <si>
    <t>0820082620</t>
  </si>
  <si>
    <t>0910083000</t>
  </si>
  <si>
    <t>0910083010</t>
  </si>
  <si>
    <t>0910083040</t>
  </si>
  <si>
    <t>0910083050</t>
  </si>
  <si>
    <t>0910083060</t>
  </si>
  <si>
    <t>0920000000</t>
  </si>
  <si>
    <t>0910000000</t>
  </si>
  <si>
    <t>0900000000</t>
  </si>
  <si>
    <t>1220000000</t>
  </si>
  <si>
    <t>1230000000</t>
  </si>
  <si>
    <t>1210000000</t>
  </si>
  <si>
    <t>1510000000</t>
  </si>
  <si>
    <t>1540000000</t>
  </si>
  <si>
    <t>1540084030</t>
  </si>
  <si>
    <t>1600000000</t>
  </si>
  <si>
    <t>1640000000</t>
  </si>
  <si>
    <t>1650000000</t>
  </si>
  <si>
    <t>1660000000</t>
  </si>
  <si>
    <t>1660084270</t>
  </si>
  <si>
    <t>1820000000</t>
  </si>
  <si>
    <t>2010085500</t>
  </si>
  <si>
    <t>2010085510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</si>
  <si>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</si>
  <si>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</si>
  <si>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</si>
  <si>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</si>
  <si>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</si>
  <si>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</si>
  <si>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</si>
  <si>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2120085580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</si>
  <si>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</si>
  <si>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</si>
  <si>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</si>
  <si>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</si>
  <si>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</si>
  <si>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</si>
  <si>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</si>
  <si>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</si>
  <si>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</si>
  <si>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</si>
  <si>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</si>
  <si>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</si>
  <si>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</si>
  <si>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</si>
  <si>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</si>
  <si>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</si>
  <si>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</si>
  <si>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</si>
  <si>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</si>
  <si>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</si>
  <si>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</si>
  <si>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</si>
  <si>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</si>
  <si>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</si>
  <si>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</si>
  <si>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</si>
  <si>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</si>
  <si>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</si>
  <si>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</si>
  <si>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</si>
  <si>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</si>
  <si>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</si>
  <si>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</si>
  <si>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</si>
  <si>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</si>
  <si>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</si>
  <si>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</si>
  <si>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</si>
  <si>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</si>
  <si>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Иные выплаты персоналу учреждений, за исключением фонда оплаты труда</t>
  </si>
  <si>
    <t>0920080072</t>
  </si>
  <si>
    <t>0950000000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</si>
  <si>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</si>
  <si>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</si>
  <si>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мероприятий, посвященных празднованию Дня Победы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</si>
  <si>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</si>
  <si>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</si>
  <si>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1650080215</t>
  </si>
  <si>
    <t>1650080216</t>
  </si>
  <si>
    <t>2130080215</t>
  </si>
  <si>
    <t>2130080216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</si>
  <si>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</si>
  <si>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</si>
  <si>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Текущие ремонты учреждений</t>
  </si>
  <si>
    <t>0210080216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</si>
  <si>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</si>
  <si>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</si>
  <si>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</si>
  <si>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</si>
  <si>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</si>
  <si>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</si>
  <si>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</si>
  <si>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</si>
  <si>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</si>
  <si>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</si>
  <si>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</si>
  <si>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</si>
  <si>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</si>
  <si>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</si>
  <si>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</si>
  <si>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</si>
  <si>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0440000000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</si>
  <si>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</si>
  <si>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t>0210080215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</si>
  <si>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</si>
  <si>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Подпрограмма 2. «Чистая вода Северо-Енисейского района»</t>
  </si>
  <si>
    <t>0420000000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</si>
  <si>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</si>
  <si>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</si>
  <si>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0520082160</t>
  </si>
  <si>
    <t>0920080073</t>
  </si>
  <si>
    <t>0920080074</t>
  </si>
  <si>
    <t>1640086681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</si>
  <si>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</si>
  <si>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</si>
  <si>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</si>
  <si>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</si>
  <si>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</si>
  <si>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</si>
  <si>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</si>
  <si>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2400000000</t>
  </si>
  <si>
    <t>2410080404</t>
  </si>
  <si>
    <t>Проведение межнационального этно-туристического фестиваля «СЭВЭКИ - Легенды Севера»</t>
  </si>
  <si>
    <t>Работы, услуги по содержанию имущества</t>
  </si>
  <si>
    <t>профинансировано (тыс.руб.)</t>
  </si>
  <si>
    <t>освоено (тыс.руб.)</t>
  </si>
  <si>
    <t>остаток (тыс.руб.)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</si>
  <si>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</si>
  <si>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</si>
  <si>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</si>
  <si>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</t>
  </si>
  <si>
    <t>0510082040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</si>
  <si>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</si>
  <si>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</si>
  <si>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</si>
  <si>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</si>
  <si>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</si>
  <si>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Выпуск цветных информационных буклетов правоохранительной направленности и буклетов пропагандирующих идеи патриотизма, межнационального и межрелигиозного взаимоуважения и взаимопомощи</t>
  </si>
  <si>
    <t>0530080336</t>
  </si>
  <si>
    <t>0530080337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</si>
  <si>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</si>
  <si>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</si>
  <si>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</si>
  <si>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1230080299</t>
  </si>
  <si>
    <t>Подпрограмма 1. «Стимулирование жилищного строительства на территории Северо-Енисейского района»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</si>
  <si>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</si>
  <si>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</si>
  <si>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</si>
  <si>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</si>
  <si>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</si>
  <si>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</si>
  <si>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Инженерно-геодезические изыскания территории населенных пунктов</t>
  </si>
  <si>
    <t>Содержание кладбища, п. Новая Калами</t>
  </si>
  <si>
    <t>2210086030</t>
  </si>
  <si>
    <t>Отдельное мероприятие 1. «Поддержка проектов и мероприятий по благоустройству территории района»</t>
  </si>
  <si>
    <t>2230080191</t>
  </si>
  <si>
    <t>2230080192</t>
  </si>
  <si>
    <t>2230080193</t>
  </si>
  <si>
    <t>2230080195</t>
  </si>
  <si>
    <t>2230080206</t>
  </si>
  <si>
    <t>2230080207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</si>
  <si>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</si>
  <si>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</si>
  <si>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</si>
  <si>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</si>
  <si>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</si>
  <si>
    <t>0420081510</t>
  </si>
  <si>
    <t>0810082370</t>
  </si>
  <si>
    <t>Подпрограмма 4. «Обеспечение реализации муниципальной программы»</t>
  </si>
  <si>
    <t>0830000000</t>
  </si>
  <si>
    <t>Обеспечение функций, возложенных на органы местного самоуправления по организации транспортного обслуживания населения в границах района</t>
  </si>
  <si>
    <t>1220080531</t>
  </si>
  <si>
    <t>1220083531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</si>
  <si>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</si>
  <si>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2410074590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</si>
  <si>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социальных отношений, рост благополучия и защищенности граждан в Северо-Енисейском районе"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17.09.2019 № 336-п  «Об утверждении муниципальной программы «Развитие социальных отношений, рост благополучия и защищенности граждан в Северо-Енисейском районе») </t>
    </r>
  </si>
  <si>
    <t>Подпрограмма 1.«Профилактика безнадзорности и правонарушений несовершеннолетних на территории Северо-Енисейского района»</t>
  </si>
  <si>
    <t>2510000000</t>
  </si>
  <si>
    <t>2500000000</t>
  </si>
  <si>
    <t>2510076040</t>
  </si>
  <si>
    <t>Подпрограмма 2. «Реализация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Северо-Енисейского района»</t>
  </si>
  <si>
    <t>2520000000</t>
  </si>
  <si>
    <t>2520002890</t>
  </si>
  <si>
    <t>2520389000</t>
  </si>
  <si>
    <t>Подпрограмма 3. «Реализация дополнительных мер социальной поддержки граждан»</t>
  </si>
  <si>
    <t>2530000000</t>
  </si>
  <si>
    <t>2530080506</t>
  </si>
  <si>
    <t>2530080507</t>
  </si>
  <si>
    <t>2530080508</t>
  </si>
  <si>
    <t>2530080510</t>
  </si>
  <si>
    <t>2530080511</t>
  </si>
  <si>
    <t>2530080512</t>
  </si>
  <si>
    <t>2530080513</t>
  </si>
  <si>
    <t>2530080532</t>
  </si>
  <si>
    <t>2530080533</t>
  </si>
  <si>
    <t>2530080534</t>
  </si>
  <si>
    <t>2530080535</t>
  </si>
  <si>
    <t>2530080537</t>
  </si>
  <si>
    <t>2530080538</t>
  </si>
  <si>
    <t>2540000000</t>
  </si>
  <si>
    <t>2540080516</t>
  </si>
  <si>
    <t>Расходы на организацию профессионального образования и дополнительного профессионального образования работников</t>
  </si>
  <si>
    <t>0250088011</t>
  </si>
  <si>
    <t>0440080599</t>
  </si>
  <si>
    <t>Обеспечение работы оперативных групп по контролю за противопожарным состоянием припоселковых лесов, безопасностью на водных объектах, ледовых переправах и паводкоопасный период</t>
  </si>
  <si>
    <t>Получение специализированной гидрометеорологической информации</t>
  </si>
  <si>
    <t>0510082020</t>
  </si>
  <si>
    <t>0510082030</t>
  </si>
  <si>
    <t>Устройство незамерзающих прорубей в естественных водных источниках</t>
  </si>
  <si>
    <t>0520082120</t>
  </si>
  <si>
    <t>Проведение цикла просветительских программ для детей дошкольного и младшего школьного возраста</t>
  </si>
  <si>
    <t>0810080615</t>
  </si>
  <si>
    <t>0840088011</t>
  </si>
  <si>
    <t>Организация и проведение Всероссийских физкультурно-спортивных и районных массовых акций на территории района</t>
  </si>
  <si>
    <t>Участие в официальных физкультурных, спортивных мероприятиях Красноярского края</t>
  </si>
  <si>
    <t>1230080415</t>
  </si>
  <si>
    <t>1230083560</t>
  </si>
  <si>
    <t>Выполнение кадастровых работ по оформлению межевых планов земельных участков</t>
  </si>
  <si>
    <t>Содержание территорий общего пользования (скверов, парков, зеленых зон, иных мест общего пользования), п. Тея</t>
  </si>
  <si>
    <t>Содержание территорий общего пользования - скверов, парков, зеленых зон, иных мест общего пользования, гп Северо-Енисейский</t>
  </si>
  <si>
    <t>Содержание территорий общего пользования - скверов, парков, зеленых зон, иных мест общего пользования, п. Брянка</t>
  </si>
  <si>
    <t>Содержание территорий общего пользования, п. Вангаш</t>
  </si>
  <si>
    <t>Отдельное мероприятие 2. «Субсидия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района»</t>
  </si>
  <si>
    <t>Отдельное мероприятие 4. «Услуги по обращению с животными без владельцев на территории Северо-Енисейского района»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</si>
  <si>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 (содержание специалиста)</t>
  </si>
  <si>
    <t>225007518A</t>
  </si>
  <si>
    <t>2550000000</t>
  </si>
  <si>
    <t>2550080150</t>
  </si>
  <si>
    <t>2560000000</t>
  </si>
  <si>
    <t>Обеспечение оплаты 100 % стоимости набора продуктов питания или готовых блюд и их транспортировки в лагерях труда и отдыха, организованных образовательными организациями Северо-Енисейского района в каникулярное время для организации двухразового питания</t>
  </si>
  <si>
    <t>Обеспечение оплаты 30 % стоимости набора продуктов питания или готовых блюд и их транспортировки в лагеря с дневным пребыванием детей</t>
  </si>
  <si>
    <t>Обеспечение оплаты 100 % стоимости услуг по сопровождению детей в краевые и муниципальные загородные оздоровительные лагеря, расположенные на территории края</t>
  </si>
  <si>
    <t>0440080647</t>
  </si>
  <si>
    <t>0440080652</t>
  </si>
  <si>
    <t>0440081530</t>
  </si>
  <si>
    <t>Аттестация объекта информатизации по требованиям безопасности информации или проведение технического контроля объекта информатизации</t>
  </si>
  <si>
    <t>0510082050</t>
  </si>
  <si>
    <t>Ремонт и обслуживание системы оповещения населения района на случай пожара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</si>
  <si>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здания школы искусства,гп Северо-Енисейский, ул. Маяковского, 10А</t>
  </si>
  <si>
    <t>Проведение районной акции «Североенисейцы-Защитникам Отечества» в рамках празднования Дня Победы</t>
  </si>
  <si>
    <t>0820080673</t>
  </si>
  <si>
    <t>0820080674</t>
  </si>
  <si>
    <t>0820082610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</si>
  <si>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«Вовлечение молодёжи в социальную практику» государственной программы Красноярского края «Молодёжь Красноярского края в XXI веке»</t>
  </si>
  <si>
    <t>092E876620</t>
  </si>
  <si>
    <t>Подпрограмма 3. "Развитие сельского хозяйства на территории Северо-Енисейского раойна"</t>
  </si>
  <si>
    <t>Подпрограмма 4. "Обеспечение реализации общественных и гражданских инициатив, поддержка социально ориентированных некоммерческих организаций"</t>
  </si>
  <si>
    <t>1520000000</t>
  </si>
  <si>
    <t>1520080374</t>
  </si>
  <si>
    <t>Подпрограмма 5. «Поддержка местных инициатив»</t>
  </si>
  <si>
    <t>1560000000</t>
  </si>
  <si>
    <t>Строительство коммунальной и транспортной инфраструктуры объекта «Микрорайон «Сосновый бор», гп Северо-Енисейский</t>
  </si>
  <si>
    <t>1610080375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</si>
  <si>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строительства 16 квартирного дома, ул. Новая, 9А, п. Брянка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</si>
  <si>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объекта: "60 квартирный дом, ул. Карла Маркса, 52А/2, гп. Северо-Енисейский</t>
  </si>
  <si>
    <t>1640080379</t>
  </si>
  <si>
    <t>1640080417</t>
  </si>
  <si>
    <t>Подготовка проектной и рабочей документации с получением положительного заключения государственной экспертизы капитального ремонта многоквартирного дома, ул. 40 лет Победы, 1, гп Северо-Енисейский</t>
  </si>
  <si>
    <t>1650080691</t>
  </si>
  <si>
    <t>Отдельное мероприятие «Межбюджетные трансферты из бюджета Северо-Енисейского района»</t>
  </si>
  <si>
    <t>1830000000</t>
  </si>
  <si>
    <t>Субсидия краевому бюджету из бюджета Северо-Енисейского района в соответствии с пунктом 1 статьи 15 Закона Красноярского края от 10.07.2007 года № 2-317 «О межбюджетных отношениях в Красноярском крае»</t>
  </si>
  <si>
    <t>1830080637</t>
  </si>
  <si>
    <t>Подпрограмма 4. «Снос ветхих и аварийных объектов на территории Северо-Енисейского района»</t>
  </si>
  <si>
    <t>2140000000</t>
  </si>
  <si>
    <t>Расходы по подготовке проектов организации работ по сносу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</si>
  <si>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проектов организации работ по сносу аварийных объектов муниципальной собственности Северо-Енисейского района</t>
  </si>
  <si>
    <t>2140080687</t>
  </si>
  <si>
    <t>2140080688</t>
  </si>
  <si>
    <t>Ликвидация мест несанкционированного размещения твердых коммунальных отходов (свалок), гп Северо-Енисейский</t>
  </si>
  <si>
    <t>Подготовка проектной документации по благоустройству: устройство центральной лестницы, ул. Ленина, 46 А, гп Северо-Енисейский</t>
  </si>
  <si>
    <t>2220080372</t>
  </si>
  <si>
    <t>Софинансирование иного межбюджетного трансферта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</si>
  <si>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r>
      <t xml:space="preserve">Муниципальная программа </t>
    </r>
    <r>
      <rPr>
        <b/>
        <u/>
        <sz val="12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</si>
  <si>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2570080636</t>
  </si>
  <si>
    <t>2570000000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</si>
  <si>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"Привлечение квалифицированных специалистов, обладающих специальностями, являющиеся дефицитными для учреждений социальной сферы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01.11.2021 № 385-п «Об утверждении муниципальной программы 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
</t>
    </r>
  </si>
  <si>
    <t>2610000000</t>
  </si>
  <si>
    <t>2610080648</t>
  </si>
  <si>
    <t>2600000000</t>
  </si>
  <si>
    <t>0210080792</t>
  </si>
  <si>
    <t>0220080790</t>
  </si>
  <si>
    <t>0220087784</t>
  </si>
  <si>
    <t>Организация экскурсионного тура в республику Беларусь за счет безвозмездных поступлений от общества с ограниченной ответственностью «Соврудник»</t>
  </si>
  <si>
    <t>Расходы на обеспечение бесплатным горячим питанием обучающихся в муниципальных образовательных организациях Северо-Енисейского района по программам основного общего, среднего общего образования по имеющим государственную аккредитацию образовательным программам основного общего, среднего общего образования за счет средств бюджета Северо-Енисейского района</t>
  </si>
  <si>
    <t>Расходы на обеспечение обучающихся первых-пятых классов общеобразовательных организаций Северо-Енисейского района питанием без взимания платы в виде молока питьевого</t>
  </si>
  <si>
    <t>Дополнительное финансовое обеспечение расходов на региональные выплаты работникам муниципальных учреждений Северо-Енисейского района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</si>
  <si>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</si>
  <si>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Приобретение оборудования для муниципальных бюджетных образовательных учреждений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</si>
  <si>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Увеличение стоимости материальных запасов (продукты питания)</t>
  </si>
  <si>
    <t>Обеспечение питанием обучающихся 9, 11 классов</t>
  </si>
  <si>
    <t>Обеспечение оплаты проживания обучающихся 9, 11 классов на период сдачи экзаменов</t>
  </si>
  <si>
    <t>0240008530</t>
  </si>
  <si>
    <t>0240080785</t>
  </si>
  <si>
    <t>0240080791</t>
  </si>
  <si>
    <t>024EВ51790</t>
  </si>
  <si>
    <t>041008722Z</t>
  </si>
  <si>
    <t>Установка пожарных гидрантов, ремонт и обслуживание сетей противопожарного водопровода</t>
  </si>
  <si>
    <t>Устройство минерализованных защитных противопожарных полос</t>
  </si>
  <si>
    <t>052008010Z</t>
  </si>
  <si>
    <t>Оказание услуг по предоставлению доступа к системе видеонаблюдения, установленной в местах с массовым пребыванием людей</t>
  </si>
  <si>
    <t>0910080794</t>
  </si>
  <si>
    <t>Подпрограмма 6. «Развитие адаптивной физической культуры в Северо-Енисейском районе»</t>
  </si>
  <si>
    <t>0960000000</t>
  </si>
  <si>
    <t>0960083070</t>
  </si>
  <si>
    <t>Содержание автомобильных дорог общего пользования местного значения, гп Северо-Енисейский</t>
  </si>
  <si>
    <t>Содержание автомобильных дорог общего пользования местного значения, п. Тея</t>
  </si>
  <si>
    <t>Содержание автомобильных дорог общего пользования местного значения, п. Новая Калами</t>
  </si>
  <si>
    <t>Содержание автомобильных дорог общего пользования местного значения, п. Енашимо</t>
  </si>
  <si>
    <t>Содержание автомобильных дорог общего пользования местного значения, п. Вангаш</t>
  </si>
  <si>
    <t>Содержание автомобильных дорог общего пользования местного значения, п. Новоерудинский</t>
  </si>
  <si>
    <t>Содержание автомобильных дорог общего пользования местного значения, п. Брянка</t>
  </si>
  <si>
    <t>Содержание автомобильных дорог общего пользования местного значения, п. Вельмо</t>
  </si>
  <si>
    <t>1210083901</t>
  </si>
  <si>
    <t>1210083902</t>
  </si>
  <si>
    <t>1210083903</t>
  </si>
  <si>
    <t>1210083904</t>
  </si>
  <si>
    <t>1210083905</t>
  </si>
  <si>
    <t>1210083906</t>
  </si>
  <si>
    <t>1210083907</t>
  </si>
  <si>
    <t>1210083908</t>
  </si>
  <si>
    <t>Нанесение дорожной разметки улично-дорожной сети, гп Северо-Енисейский</t>
  </si>
  <si>
    <t>Нанесение дорожной разметки улично-дорожной сети, гп Новая Калами</t>
  </si>
  <si>
    <t>Монтаж пешеходного ограждения, ул. Донского, 30А, гп Северо-Енисейский</t>
  </si>
  <si>
    <t>Нанесение дорожной разметки улично-дорожной сети, п. Тея</t>
  </si>
  <si>
    <t>1230080804</t>
  </si>
  <si>
    <t>1230080807</t>
  </si>
  <si>
    <t>Подпрограмма 1. «Организация бюджетного процесса Северо-Енисейского района»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</si>
  <si>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</si>
  <si>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2110080770</t>
  </si>
  <si>
    <t>Определение рыночной стоимости земельных участков</t>
  </si>
  <si>
    <t>2120084520</t>
  </si>
  <si>
    <t>213008005Z</t>
  </si>
  <si>
    <t>213008007Z</t>
  </si>
  <si>
    <t>2130080810</t>
  </si>
  <si>
    <t>2140080747</t>
  </si>
  <si>
    <t>Приобретение, доставка и монтаж въездной стелы в п. Брянка</t>
  </si>
  <si>
    <t>2210080780</t>
  </si>
  <si>
    <t>2210080800</t>
  </si>
  <si>
    <t>2210086171</t>
  </si>
  <si>
    <t>2210086172</t>
  </si>
  <si>
    <t>2210086173</t>
  </si>
  <si>
    <t>2210086174</t>
  </si>
  <si>
    <t>2210087620</t>
  </si>
  <si>
    <t>2230080194</t>
  </si>
  <si>
    <t>2230080205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</si>
  <si>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Северо-Енисейский»</t>
  </si>
  <si>
    <t>Субсидия на возмещение фактически понесенных затрат, связанных с организацией ритуальных услуг в районе в части оказания услуг по доставке трупов с мест обнаружения в морг гп Северо-Енисейский</t>
  </si>
  <si>
    <t>Изготовление информационных материалов по профилактике безнадзорности и правонарушений несовершеннолетних</t>
  </si>
  <si>
    <t>2510080501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</si>
  <si>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</si>
  <si>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</si>
  <si>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</si>
  <si>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</si>
  <si>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</si>
  <si>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</si>
  <si>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</si>
  <si>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</si>
  <si>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</si>
  <si>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</si>
  <si>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проезда к месту санаторно-курортного лечения и обратно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</si>
  <si>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</si>
  <si>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</si>
  <si>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</si>
  <si>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2540080744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</si>
  <si>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</t>
  </si>
  <si>
    <t>Выплата пенсионного обеспечения лица, замещавшего на постоянной основе должность Главы района в соответствии со статьей 21.2 Устава Северо-Енисейского района</t>
  </si>
  <si>
    <t>Отдельное мероприятие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района»</t>
  </si>
  <si>
    <t>Отдельное мероприятие «Обеспечение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году»</t>
  </si>
  <si>
    <t>Расходы на обеспечение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</t>
  </si>
  <si>
    <t>Отдельное мероприятие «Оказание социальной поддержки выпускникам 11-х классов школ Северо-Енисейского района за счет безвозмездных поступлений в бюджет Северо-Енисейского района, средств бюджета Северо-Енисейского района</t>
  </si>
  <si>
    <t>2560080788</t>
  </si>
  <si>
    <t>Отдельное мероприятие «Обеспечение первоклассников образовательных организаций Северо-Енисейского района подарками Главы Северо-Енисейского района ко Дню знаний»</t>
  </si>
  <si>
    <t>Расходы на финансовое обеспечение приобретения для первоклассников образовательных организаций Северо-Енисейского района подарков Главы Северо-Енисейского района ко Дню знаний</t>
  </si>
  <si>
    <t>Отдельное мероприятие «Дополнительные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 и Украины»</t>
  </si>
  <si>
    <t>2580000000</t>
  </si>
  <si>
    <t>2580080753</t>
  </si>
  <si>
    <t>2580080754</t>
  </si>
  <si>
    <t>Подпрограмма 1. «Создание условий для привлечения квалифицированных специалистов дефицитных должностей для учреждений социальной сферы и муниципальных предприятий Северо-Енисейского района»</t>
  </si>
  <si>
    <t>Оказание социальной поддержки приглашенным и трудоустроенным специалистам, обладающих специальностями, являющимися дефицитными для учреждений социальной сферы Северо-Енисейского района</t>
  </si>
  <si>
    <t xml:space="preserve"> за  1 полугодие 2024 года</t>
  </si>
  <si>
    <t>Утверждено ассигнований по программе, всего на 2024 год (тыс.руб.)</t>
  </si>
  <si>
    <t>за 1 полугодие 2024 года</t>
  </si>
  <si>
    <t>Остаток ассигнований по программе, всего на 2024 год (тыс.руб.)</t>
  </si>
  <si>
    <t>Оценка реализации программы по итогам 1 полугодия   2024 года  (%)</t>
  </si>
  <si>
    <t>Капитальный ремонт кровли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</si>
  <si>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Капитальный ремонт участков сетей тепловодоснабжения на территории муниципального бюджетного общеобразовательного учреждения «Тейская средняя школа № 3», ул. Октябрьская, 8, п. Тея</t>
  </si>
  <si>
    <t>Подготовка проектной документации с проведением государственной экспертизы проектной документации в объеме проверки сметной стоимости капитального ремонта здания муниципального бюджетного дошкольного образовательного учреждения "Северо-Енисейский детский сад №5", ул. 40 лет Победы, 10, гп Северо-Енисейский</t>
  </si>
  <si>
    <t>Приобретение и установка окон и входных дверей</t>
  </si>
  <si>
    <t>Капитальный ремонт здания муниципального бюджетного общеобразовательного учреждения «Брянковская средняя школа № 5» в части замены инженерных систем, ул. Школьная, 42, п. Брянка</t>
  </si>
  <si>
    <t>Текущий ремонт (устройство спортивного покрытия) полов спортивного зала муниципального бюджетного общеобразовательного учреждения «Новокаламинская средняя школа № 6»</t>
  </si>
  <si>
    <t>Капитальный ремонт учебной теплицы со вспомогательным помещением, ул. 40 лет Победы, зд. 12А/1, гп Северо-Енисейский</t>
  </si>
  <si>
    <t>Капитальный ремонт здания филиала муниципального бюджетного общеобразовательного учреждения «Вельминская основная школа № 9», ул. Набережная, дом 9, помещение 1, д. Куромба</t>
  </si>
  <si>
    <t>Благоустройство территории муниципального бюджетного дошкольного образовательного учреждения «Северо-Енисейский детский сад № 5» в части асфальтирования, ул. 40 лет Победы, 10, гп Северо-Енисейский</t>
  </si>
  <si>
    <t>Благоустройство территории муниципального бюджетного общеобразовательного учреждения «Тейская средняя школа № 3» в части замены ограждения, ул. Октябрьская, 8, п. Тея</t>
  </si>
  <si>
    <t>Подготовка проектной документации с проведением государственной экспертизы проектной документации в объеме проверки сметной стоимости капитального ремонта здания муниципального бюджетного дошкольного образовательного учреждения "Северо-Енисейский детский сад №1", ул. Карла Маркса, 24, гп Северо-Енисейский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</si>
  <si>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</si>
  <si>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</si>
  <si>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</si>
  <si>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</si>
  <si>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0210080260</t>
  </si>
  <si>
    <t>0210080291</t>
  </si>
  <si>
    <t>0210080309</t>
  </si>
  <si>
    <t>0210080370</t>
  </si>
  <si>
    <t>0210080604</t>
  </si>
  <si>
    <t>0210080820</t>
  </si>
  <si>
    <t>0210080935</t>
  </si>
  <si>
    <t>0210080938</t>
  </si>
  <si>
    <t>0210080940</t>
  </si>
  <si>
    <t>0210086686</t>
  </si>
  <si>
    <t>0210275630</t>
  </si>
  <si>
    <t>0210275820</t>
  </si>
  <si>
    <t>02102S5630</t>
  </si>
  <si>
    <t>02102S5820</t>
  </si>
  <si>
    <t>Приобретение оборудования для муниципальных бюджетных образовательных учреждений с целью изучения и конструирования робототехники</t>
  </si>
  <si>
    <t>Организация экскурсионных туров в г. Москва, г. Санкт-Петербург, г. Волгоград для трех групп учащихся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</si>
  <si>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0220080969</t>
  </si>
  <si>
    <t>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№ 17-4377)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</si>
  <si>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</si>
  <si>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</si>
  <si>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Организация и обеспечение обучающихся с ограниченными возможностями здоровья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</si>
  <si>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</si>
  <si>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комплекса процессных мероприятий «Обеспечение отдыха и оздоровления детей» государственной программы Красноярского края «Развитие образования»</t>
  </si>
  <si>
    <t>Обеспечение оплаты двухразового питания</t>
  </si>
  <si>
    <t>Обеспечение оплаты трехразового питания</t>
  </si>
  <si>
    <t>Обеспечение оплаты 30 % стоимости путевок детям при их направлении в краевые и муниципальные загородные оздоровительные лагеря, расположенные на территории края</t>
  </si>
  <si>
    <t>Обеспечение оплаты четырёхразового питания</t>
  </si>
  <si>
    <t>0230275660</t>
  </si>
  <si>
    <t>0230275830</t>
  </si>
  <si>
    <t>02302L3040</t>
  </si>
  <si>
    <t>02302L3041</t>
  </si>
  <si>
    <t>02302S5830</t>
  </si>
  <si>
    <t>0230576490</t>
  </si>
  <si>
    <t>0239280685</t>
  </si>
  <si>
    <t>0239480684</t>
  </si>
  <si>
    <t>0239488000</t>
  </si>
  <si>
    <t>0239488030</t>
  </si>
  <si>
    <t>0239488040</t>
  </si>
  <si>
    <t>0239488070</t>
  </si>
  <si>
    <t>0239488080</t>
  </si>
  <si>
    <t>0239488090</t>
  </si>
  <si>
    <t>0239580682</t>
  </si>
  <si>
    <t>0239580683</t>
  </si>
  <si>
    <t>0239680681</t>
  </si>
  <si>
    <t>0239688000</t>
  </si>
  <si>
    <t>0239688040</t>
  </si>
  <si>
    <t>0239688070</t>
  </si>
  <si>
    <t>0239688080</t>
  </si>
  <si>
    <t>0239688090</t>
  </si>
  <si>
    <t>0239780379</t>
  </si>
  <si>
    <t>0239788000</t>
  </si>
  <si>
    <t>0239788090</t>
  </si>
  <si>
    <t>0239880378</t>
  </si>
  <si>
    <t>0239888000</t>
  </si>
  <si>
    <t>0239888090</t>
  </si>
  <si>
    <t>Приобретение оборудования для муниципальных бюджетных образовательных учреждений для кабинетов основ безопасности жизнедеятельности</t>
  </si>
  <si>
    <t>Приобретение оборудования, инвентаря, обмундирования и экипировки для образовательных учреждений Северо-Енисейского района за счет безвозмездных поступлений от общества с ограниченной ответственностью «Соврудник»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</si>
  <si>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</si>
  <si>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</si>
  <si>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</si>
  <si>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</si>
  <si>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</si>
  <si>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</si>
  <si>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</si>
  <si>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</si>
  <si>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</si>
  <si>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выполнение требований федеральных стандартов спортивной подготовки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</si>
  <si>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развитие детско-юношеского спорта в рамках ведомственного проекта «Развитие спорта высших достижений и системы подготовки спортивного резерва» государственной программы Красноярского края «Развитие физической культуры и спорта»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</si>
  <si>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регионального проекта «Современная школа» государственной программы Красноярского края «Развитие образования»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</si>
  <si>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регионального проекта «Патриотическое воспитание» государственной программы Красноярского края «Развитие образования»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</si>
  <si>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регионального проекта «Безопасность дорожного движения» государственной программы Красноярского края «Развитие транспортной системы»</t>
  </si>
  <si>
    <t>0240080014</t>
  </si>
  <si>
    <t>0240088000</t>
  </si>
  <si>
    <t>0240088010</t>
  </si>
  <si>
    <t>0240088011</t>
  </si>
  <si>
    <t>0240088020</t>
  </si>
  <si>
    <t>0240088021</t>
  </si>
  <si>
    <t>0240088030</t>
  </si>
  <si>
    <t>0240088040</t>
  </si>
  <si>
    <t>0240088050</t>
  </si>
  <si>
    <t>0240088061</t>
  </si>
  <si>
    <t>0240088070</t>
  </si>
  <si>
    <t>0240088080</t>
  </si>
  <si>
    <t>0240088090</t>
  </si>
  <si>
    <t>0240088091</t>
  </si>
  <si>
    <t>0240088990</t>
  </si>
  <si>
    <t>0240215210</t>
  </si>
  <si>
    <t>0240274080</t>
  </si>
  <si>
    <t>0240274090</t>
  </si>
  <si>
    <t>0240275540</t>
  </si>
  <si>
    <t>0240275560</t>
  </si>
  <si>
    <t>0240275640</t>
  </si>
  <si>
    <t>0240275880</t>
  </si>
  <si>
    <t>02402L3030</t>
  </si>
  <si>
    <t>02402S5210</t>
  </si>
  <si>
    <t>02402S6501</t>
  </si>
  <si>
    <t>02402S6540</t>
  </si>
  <si>
    <t>0248988000</t>
  </si>
  <si>
    <t>0249380774</t>
  </si>
  <si>
    <t>0249380775</t>
  </si>
  <si>
    <t>0249388040</t>
  </si>
  <si>
    <t>024E151720</t>
  </si>
  <si>
    <t>024R373980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</si>
  <si>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комплекса процессных мероприятий «Развитие семейных форм воспитания детей-сирот и детей, оставшихся без попечения родителей, оказание государственной поддержки детям-сиротам и детям, оставшимся без попечения родителей, а также лицам из их числа» государственной программы Красноярского края «Развитие образования»</t>
  </si>
  <si>
    <t>0250088000</t>
  </si>
  <si>
    <t>0250088001</t>
  </si>
  <si>
    <t>0250088010</t>
  </si>
  <si>
    <t>0250088020</t>
  </si>
  <si>
    <t>0250088021</t>
  </si>
  <si>
    <t>0250088030</t>
  </si>
  <si>
    <t>0250088040</t>
  </si>
  <si>
    <t>0250088050</t>
  </si>
  <si>
    <t>0250088060</t>
  </si>
  <si>
    <t>0250088061</t>
  </si>
  <si>
    <t>0250088070</t>
  </si>
  <si>
    <t>0250088080</t>
  </si>
  <si>
    <t>0250088090</t>
  </si>
  <si>
    <t>0250089000</t>
  </si>
  <si>
    <t>0250089010</t>
  </si>
  <si>
    <t>0250089011</t>
  </si>
  <si>
    <t>0250089020</t>
  </si>
  <si>
    <t>0250089021</t>
  </si>
  <si>
    <t>0250089070</t>
  </si>
  <si>
    <t>0250089080</t>
  </si>
  <si>
    <t>0250089090</t>
  </si>
  <si>
    <t>0250475520</t>
  </si>
  <si>
    <t>0259989000</t>
  </si>
  <si>
    <t>Проектирование, изготовление и монтаж индивидуальных тепловых пунктов для перевода систем горячего водоснабжения многоквартирных жилых домов гп Северо-Енисейский на закрытую схему</t>
  </si>
  <si>
    <t>Приобретение четырех автоцистерн для перевозки пищевых жидкостей</t>
  </si>
  <si>
    <t>Приобретение автомобиля для перевозки нефтепродуктов</t>
  </si>
  <si>
    <t>Субсидия на финансовое обеспечение затрат, связанных с приобретением и доставкой трансформаторной подстанции</t>
  </si>
  <si>
    <t>Субсидия на финансовое обеспечение затрат, связанных с устройством двух фундаментов, приобретением, доставкой и монтажом резервуара для хранения сырой нефти объемом 980 куб. м</t>
  </si>
  <si>
    <t>Приобретение дизельной электростанции мощностью 1МВт</t>
  </si>
  <si>
    <t>Капитальный ремонт участка сети центрального тепловодоснабжения от ТК-83 до ул. Пушкина, 4, гп Северо-Енисейский</t>
  </si>
  <si>
    <t>Субсидия на возмещение фактически понесенных затрат, связанных с капитальным ремонтом здания бани по адресу: Красноярский край, Северо-Енисейский район, п. Новая Калами, ул. Механическая, здание 2А</t>
  </si>
  <si>
    <t>Подготовка проекта консервации объекта капитального строительства "Расходный склад нефтепродуктов в п. Енашимо"</t>
  </si>
  <si>
    <t>Работы по консервации объекта капитального строительства «Расходный склад нефтепродуктов в п. Енашимо»</t>
  </si>
  <si>
    <t>Подготовка проектной и рабочей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реконструкцию объекта незавершенного строительства «Расходный склад нефтепродуктов в п. Енашимо»</t>
  </si>
  <si>
    <t>Кадастровые работы по объекту капитального строительства "Расходный склад нефтепродуктов в п. Енашимо"</t>
  </si>
  <si>
    <t>Субсидия на возмещение фактически понесенных затрат по капитальному ремонту участка сетей теплоснабжения, холодного и горячего водоснабжения от ТК-60 до ТК-72а гп Северо-Енисейский</t>
  </si>
  <si>
    <t>Приобретение и доставка котла для котельной №1, ул. Набережная,6А, гп Северо-Енисейский</t>
  </si>
  <si>
    <t>Приобретение и доставка котла для котельной, ул. Первомайская,1, п. Тея</t>
  </si>
  <si>
    <t>Текущий ремонт участка сети теплоснабжения, ул. Центральная, п. Вангаш</t>
  </si>
  <si>
    <t>Приобретение трактора с навесным оборудованием</t>
  </si>
  <si>
    <t>Приобретение двух автосамосвалов</t>
  </si>
  <si>
    <t>0410080084</t>
  </si>
  <si>
    <t>041008012Z</t>
  </si>
  <si>
    <t>041008013Z</t>
  </si>
  <si>
    <t>041008014Z</t>
  </si>
  <si>
    <t>041008015Z</t>
  </si>
  <si>
    <t>041008016Z</t>
  </si>
  <si>
    <t>0410080215</t>
  </si>
  <si>
    <t>0410080216</t>
  </si>
  <si>
    <t>0410080280</t>
  </si>
  <si>
    <t>0410080305</t>
  </si>
  <si>
    <t>0410080365</t>
  </si>
  <si>
    <t>0410080422</t>
  </si>
  <si>
    <t>0410080481</t>
  </si>
  <si>
    <t>0410080482</t>
  </si>
  <si>
    <t>0410080837</t>
  </si>
  <si>
    <t>041008186Z</t>
  </si>
  <si>
    <t>041008187Z</t>
  </si>
  <si>
    <t>0410081880</t>
  </si>
  <si>
    <t>041008721Z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</si>
  <si>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водозабора подземных вод по ул. Нагорная, 3А в п Новая Калами</t>
  </si>
  <si>
    <t>Строительство объекта «Водозабор подземных вод для хозяйственно-питьевого водоснабжения», гп Северо-Енисейский, пер. Артельский, 9</t>
  </si>
  <si>
    <t>Внесение изменений в проектную документацию и проведение проверки достоверности определения сметной стоимости капитального строительства объекта «Водозабор подземных вод для хозяйственно-питьевого водоснабжения», гп Северо-Енисейский, пер. Артельский, 9» - завершение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</si>
  <si>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водозабора подземных вод по ул. 50 лет Октября, 16 в п Тея</t>
  </si>
  <si>
    <t>0420080368</t>
  </si>
  <si>
    <t>0420081511</t>
  </si>
  <si>
    <t>0420081780</t>
  </si>
  <si>
    <t>Субсидия на возмещение фактически понесенных затрат по хранению нефти, находящейся в муниципальной собственности Северо-Енисейского района</t>
  </si>
  <si>
    <t>Субсидия на возмещение фактически понесенных затрат по доставке товарной нефти от ее места хранения в Северо-Енисейском районе до котельных гп Северо-Енисейского протяженностью 71 километр</t>
  </si>
  <si>
    <t>Субсидия на возмещение фактически понесенных затрат по строительству и содержанию (эксплуатации) автозимника от 266 километра автомобильной дороги «Епишино–Северо-Енисейский» до пункта отпуска товарной нефти Юрубчено-Тохомского месторождения протяженностью 205,4 километров</t>
  </si>
  <si>
    <t>Субсидия на финансовое обеспечение затрат по приобретению (закупу) котельно-печного топлива</t>
  </si>
  <si>
    <t>Субсидия на возмещение фактически понесенных затрат по доставке товарной нефти от пункта отпуска товарной нефти Юрубчено-Тохомского месторождения до ее места хранения в Северо-Енисейском районе протяженностью 286 километров</t>
  </si>
  <si>
    <t>Субсидия на возмещение фактически понесенных затрат по доставке товарной нефти от пункта отпуска товарной нефти Юрубчено-Тохомского месторождения до котельных гп Северо-Енисейского протяженностью 265 километров</t>
  </si>
  <si>
    <t>Субсидия на возмещение недополученных доходов по оказанию бытовых услуг общих отделений бань, п. Тея</t>
  </si>
  <si>
    <t>Субсидия на возмещение недополученных доходов по оказанию бытовых услуг общих отделений бань, п. Вангаш</t>
  </si>
  <si>
    <t>Субсидия на возмещение недополученных доходов по оказанию бытовых услуг общих отделений бань, п. Новая Калами</t>
  </si>
  <si>
    <t>Субсидия на возмещение недополученных доходов по оказанию бытовых услуг общих отделений бань, п. Енашимо</t>
  </si>
  <si>
    <t>Субсидия на возмещение недополученных доходов по оказанию бытовых услуг общих отделений бань, гп Северо-Енисейский</t>
  </si>
  <si>
    <t>Субсидия на возмещение недополученных доходов в связи с разницей между предельной ценой, установленной Министерством тарифной политики Красноярского края и ценой реализации топлива твердого (швырок всех групп пород) населению</t>
  </si>
  <si>
    <t>Субсидия на возмещение фактически понесенных затрат по доставке воды автомобильным транспортом от центральной водокачки к водоразборным колонкам и на содержание водоразборных колонок гп Северо-Енисейский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</si>
  <si>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комплекса процессных мероприятий «Обеспечение доступности платы граждан»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</si>
  <si>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0440081611</t>
  </si>
  <si>
    <t>0440375700</t>
  </si>
  <si>
    <t>Подпрограмма 5. «Участие в организации деятельности по обращению с твердыми коммунальными отходами на территории Северо-Енисейского района»</t>
  </si>
  <si>
    <t>0460000000</t>
  </si>
  <si>
    <t>Разработка проектно-сметной документации в целях реализации мероприятий, направленных на рекультивацию объектов размещения отходов, в том числе твердых коммунальных отходов</t>
  </si>
  <si>
    <t>Рекультивация объектов размещения отходов, в том числе твердых коммунальных отходов</t>
  </si>
  <si>
    <t>0469080496</t>
  </si>
  <si>
    <t>0469080497</t>
  </si>
  <si>
    <t>Оказание авиационных услуг в период весеннего половодья и пожароопасного сезона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</si>
  <si>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ведомственного проекта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</si>
  <si>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0510082000</t>
  </si>
  <si>
    <t>0510088000</t>
  </si>
  <si>
    <t>0510088010</t>
  </si>
  <si>
    <t>0510088011</t>
  </si>
  <si>
    <t>0510088020</t>
  </si>
  <si>
    <t>0510088021</t>
  </si>
  <si>
    <t>0510088030</t>
  </si>
  <si>
    <t>0510088050</t>
  </si>
  <si>
    <t>0510088060</t>
  </si>
  <si>
    <t>0510088061</t>
  </si>
  <si>
    <t>0510088070</t>
  </si>
  <si>
    <t>0510088080</t>
  </si>
  <si>
    <t>0510088090</t>
  </si>
  <si>
    <t>05101S4130</t>
  </si>
  <si>
    <t>0519188000</t>
  </si>
  <si>
    <t>0519188010</t>
  </si>
  <si>
    <t>0519188011</t>
  </si>
  <si>
    <t>0519188030</t>
  </si>
  <si>
    <t>0519188050</t>
  </si>
  <si>
    <t>0519188061</t>
  </si>
  <si>
    <t>0519188070</t>
  </si>
  <si>
    <t>Приобретение пожарных извещателей</t>
  </si>
  <si>
    <t>Организация доступа к видеонаблюдению с использованием фотоловушек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</si>
  <si>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Тея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</si>
  <si>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Новая Калами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</si>
  <si>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Вангаш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</si>
  <si>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п. Брянка</t>
  </si>
  <si>
    <t>Субсидия на возмещение фактически понесенных затрат по предоставлению специализированной техники (колесного трактора с телегой) для сбора и транспортировки мусора к месту его накопления, загруженного гражданами, организациями, индивидуальными предпринимателями в связи с обеспечением первичных мер пожарной безопасности в населенных пунктах Северо-Енисейского района, гп Северо-Енисейский</t>
  </si>
  <si>
    <t>Иные межбюджетные трансферты бюджетам муниципальных образований края на обеспечение первичных мер пожарной безопасности в рамках ведомственного проекта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</si>
  <si>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052008000Z</t>
  </si>
  <si>
    <t>0520080838</t>
  </si>
  <si>
    <t>0520080839</t>
  </si>
  <si>
    <t>0520080840</t>
  </si>
  <si>
    <t>0520080841</t>
  </si>
  <si>
    <t>0520080842</t>
  </si>
  <si>
    <t>05201S4120</t>
  </si>
  <si>
    <t>Капитальный ремонт помещений здания библиотеки-филиала «Истоки» поселка Тея, ул. Октябрьская, 6, п. Тея</t>
  </si>
  <si>
    <t>Создание временных экспозиций и выставок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</si>
  <si>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</si>
  <si>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Государственная поддержка отрасли культуры (модернизация библиотек в части комплектования книжных фондов)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</si>
  <si>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</si>
  <si>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0810080215</t>
  </si>
  <si>
    <t>0810080216</t>
  </si>
  <si>
    <t>0810082360</t>
  </si>
  <si>
    <t>0810088000</t>
  </si>
  <si>
    <t>0810088010</t>
  </si>
  <si>
    <t>0810088020</t>
  </si>
  <si>
    <t>0810088021</t>
  </si>
  <si>
    <t>0810088030</t>
  </si>
  <si>
    <t>0810088040</t>
  </si>
  <si>
    <t>0810088050</t>
  </si>
  <si>
    <t>0810088060</t>
  </si>
  <si>
    <t>0810088061</t>
  </si>
  <si>
    <t>0810088070</t>
  </si>
  <si>
    <t>0810088080</t>
  </si>
  <si>
    <t>0810088090</t>
  </si>
  <si>
    <t>0810274880</t>
  </si>
  <si>
    <t>08102L5190</t>
  </si>
  <si>
    <t>08102S4880</t>
  </si>
  <si>
    <t>Проведение кочевого фестиваля «Брусника»</t>
  </si>
  <si>
    <t>Гастрольная деятельность творческих коллективов района</t>
  </si>
  <si>
    <t>Проведение районного фестиваля «Искусство против наркотиков»</t>
  </si>
  <si>
    <t>Проведение патриотических мероприятий</t>
  </si>
  <si>
    <t>Проведение мероприятий в летний период</t>
  </si>
  <si>
    <t>Проведение государственной экспертизы проектной документации, включая проверку достоверности определения сметной стоимости, и результатов инженерных изысканий строительства объекта капитального строительства «Здание культурно-досугового центра, ул. Школьная, 26В, п. Брянка»</t>
  </si>
  <si>
    <t>Монтаж и приобретение модульного сценического комплекса для поселка Вангаш</t>
  </si>
  <si>
    <t>Капитальный ремонт здания сельского Дома культуры поселка Вангаш, ул. Центральная, 21, п. Вангаш</t>
  </si>
  <si>
    <t>Приобретение товарно-материальных ценностей для дома культуры поселка Тея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</si>
  <si>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Приобретение стендов, жалюзи, стульев в зрительный зал для СДК поселка Новая-Калами</t>
  </si>
  <si>
    <t>Музыкальная гостиная</t>
  </si>
  <si>
    <t>Гастрольная деятельность народного театра «Самородок», кукольных театров «Чударики», «Зазеркалье»</t>
  </si>
  <si>
    <t>Проведение районного фестиваля «Театральная весна»</t>
  </si>
  <si>
    <t>Проведение районного фестиваля «Праздник Терпсихоры»</t>
  </si>
  <si>
    <t>Проведение районного конкурса-фестиваля коллективов художественной самодеятельности «Золото Севера»</t>
  </si>
  <si>
    <t>Проведение районного фестиваля «Хлебосольный край» к празднованию Дня металлурга в Северо-Енисейском районе</t>
  </si>
  <si>
    <t>Приобретение, доставка и установка медиафасада за счет безвозмездных поступлений от общества с ограниченной ответственностью «Соврудник»</t>
  </si>
  <si>
    <t>Проведение районного народного гуляния «Вельминская подледка»</t>
  </si>
  <si>
    <t>Проведение районного народного гуляния «Масленица»</t>
  </si>
  <si>
    <t>Проведение цикла мероприятий, посвященных народным гуляниям «Открытие снежного городка»</t>
  </si>
  <si>
    <t>Капитальный ремонт системы отопления здания районного дома культуры «Металлург» муниципального бюджетного учреждения «Централизованная клубная система Северо-Енисейского района» ул. Ленина, 9, гп Северо-Енисейский</t>
  </si>
  <si>
    <t>0820080322</t>
  </si>
  <si>
    <t>0820080323</t>
  </si>
  <si>
    <t>0820080324</t>
  </si>
  <si>
    <t>0820080617</t>
  </si>
  <si>
    <t>0820080618</t>
  </si>
  <si>
    <t>0820080943</t>
  </si>
  <si>
    <t>0820080945</t>
  </si>
  <si>
    <t>0820080962</t>
  </si>
  <si>
    <t>0820080966</t>
  </si>
  <si>
    <t>0820082330</t>
  </si>
  <si>
    <t>0820082410</t>
  </si>
  <si>
    <t>0820082440</t>
  </si>
  <si>
    <t>0820082450</t>
  </si>
  <si>
    <t>0820082480</t>
  </si>
  <si>
    <t>0820082510</t>
  </si>
  <si>
    <t>0820082511</t>
  </si>
  <si>
    <t>0820082530</t>
  </si>
  <si>
    <t>0820082570</t>
  </si>
  <si>
    <t>0820082580</t>
  </si>
  <si>
    <t>0820082701</t>
  </si>
  <si>
    <t>0820088000</t>
  </si>
  <si>
    <t>0820088010</t>
  </si>
  <si>
    <t>0820088020</t>
  </si>
  <si>
    <t>0820088021</t>
  </si>
  <si>
    <t>0820088030</t>
  </si>
  <si>
    <t>0820088040</t>
  </si>
  <si>
    <t>0820088050</t>
  </si>
  <si>
    <t>0820088060</t>
  </si>
  <si>
    <t>0820088061</t>
  </si>
  <si>
    <t>0820088070</t>
  </si>
  <si>
    <t>0820088080</t>
  </si>
  <si>
    <t>0820088090</t>
  </si>
  <si>
    <t>0840088000</t>
  </si>
  <si>
    <t>0840088010</t>
  </si>
  <si>
    <t>0840088020</t>
  </si>
  <si>
    <t>0840088021</t>
  </si>
  <si>
    <t>0840088030</t>
  </si>
  <si>
    <t>0840088040</t>
  </si>
  <si>
    <t>0840088050</t>
  </si>
  <si>
    <t>0840088060</t>
  </si>
  <si>
    <t>0840088061</t>
  </si>
  <si>
    <t>0840088070</t>
  </si>
  <si>
    <t>0840088080</t>
  </si>
  <si>
    <t>0840088090</t>
  </si>
  <si>
    <t>0830088990</t>
  </si>
  <si>
    <t>0830089000</t>
  </si>
  <si>
    <t>0830089010</t>
  </si>
  <si>
    <t>0830089020</t>
  </si>
  <si>
    <t>0830089021</t>
  </si>
  <si>
    <t>0830088000</t>
  </si>
  <si>
    <t>0830088010</t>
  </si>
  <si>
    <t>0830088020</t>
  </si>
  <si>
    <t>0830088021</t>
  </si>
  <si>
    <t>0830088030</t>
  </si>
  <si>
    <t>0830088040</t>
  </si>
  <si>
    <t>0830088050</t>
  </si>
  <si>
    <t>0830088060</t>
  </si>
  <si>
    <t>0830088061</t>
  </si>
  <si>
    <t>0830088070</t>
  </si>
  <si>
    <t>0830088080</t>
  </si>
  <si>
    <t>0830088090</t>
  </si>
  <si>
    <t>Расходы на актуализацию сметной документации и проверку достоверности определения сметной стоимости на реконструкцию здания бассейна "Аяхта", ул. Фабричная, 1Б, гп Северо-Енисейский в части изменения параметров крыши</t>
  </si>
  <si>
    <t>Текущий ремонт кровли здания физкультурно-спортивного центра «Нерика», ул. Фабричная, д. 1А, гп Северо-Енисейский</t>
  </si>
  <si>
    <t>Подготовка проектной документации на устройство скейт-парка «Виражи», ул. Ленина, 9Д, гп Северо-Енисейский</t>
  </si>
  <si>
    <t>Капитальный ремонт поселкового стадиона, ул. Фабричная, 1, гп Северо-Енисейский</t>
  </si>
  <si>
    <t>Приобретение спортивного инвентаря за счет безвозмездных поступлений от общества с ограниченной ответственностью «Соврудник»</t>
  </si>
  <si>
    <t>Расходы на обустройство соляной комнаты плавательного бассейна «Аяхта», ул. Фабричная, д. 1 «Б», гп Северо-Енисейский</t>
  </si>
  <si>
    <t>Устройство скейт-парка «Виражи», ул. Ленина, 9Д, гп Северо-Енисейский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</si>
  <si>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</si>
  <si>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Субсидия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ведомственного проекта «Развитие физической культуры и массового спорта» государственной программы Красноярского края «Развитие физической культуры и спорта»</t>
  </si>
  <si>
    <t>0910080608</t>
  </si>
  <si>
    <t>0910080643</t>
  </si>
  <si>
    <t>0910080676</t>
  </si>
  <si>
    <t>0910080720</t>
  </si>
  <si>
    <t>0910081170</t>
  </si>
  <si>
    <t>0910083430</t>
  </si>
  <si>
    <t>0910088000</t>
  </si>
  <si>
    <t>0910088010</t>
  </si>
  <si>
    <t>0910088011</t>
  </si>
  <si>
    <t>0910088020</t>
  </si>
  <si>
    <t>0910088021</t>
  </si>
  <si>
    <t>0910088030</t>
  </si>
  <si>
    <t>0910088040</t>
  </si>
  <si>
    <t>0910088050</t>
  </si>
  <si>
    <t>0910088061</t>
  </si>
  <si>
    <t>0910088070</t>
  </si>
  <si>
    <t>0910088080</t>
  </si>
  <si>
    <t>0910088090</t>
  </si>
  <si>
    <t>0910174180</t>
  </si>
  <si>
    <t>09101S4370</t>
  </si>
  <si>
    <t>Проведение фестиваля мужских увлечений «Живая сталь»</t>
  </si>
  <si>
    <t>Проведение забега по пересеченной местности с препятствиями «Выживший»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</si>
  <si>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</si>
  <si>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Субсидия бюджетам муниципальных образований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</si>
  <si>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</si>
  <si>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реализацию отдельных мероприятий муниципальных программ, подпрограмм молодежной политики в рамках комплекса процессных мероприятий «Вовлечение молодежи в социальную практику» государственной программы Красноярского края «Молодежь Красноярского края в XXI веке»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</si>
  <si>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комплекса процессных мероприятий «Патриотическое воспитание молодежи»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</si>
  <si>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комплекса процессных мероприятий «Патриотическое воспитание молодежи» государственной программы Красноярского края «Молодежь Красноярского края в XXI веке»</t>
  </si>
  <si>
    <t>0920080847</t>
  </si>
  <si>
    <t>0920080848</t>
  </si>
  <si>
    <t>0920088000</t>
  </si>
  <si>
    <t>0920088010</t>
  </si>
  <si>
    <t>0920088011</t>
  </si>
  <si>
    <t>0920088020</t>
  </si>
  <si>
    <t>0920088021</t>
  </si>
  <si>
    <t>0920088030</t>
  </si>
  <si>
    <t>0920088040</t>
  </si>
  <si>
    <t>0920088050</t>
  </si>
  <si>
    <t>0920088061</t>
  </si>
  <si>
    <t>0920088070</t>
  </si>
  <si>
    <t>0920088090</t>
  </si>
  <si>
    <t>0920174560</t>
  </si>
  <si>
    <t>0920174570</t>
  </si>
  <si>
    <t>09201S4560</t>
  </si>
  <si>
    <t>09201S4570</t>
  </si>
  <si>
    <t>0920274540</t>
  </si>
  <si>
    <t>09202S4540</t>
  </si>
  <si>
    <t>0950088000</t>
  </si>
  <si>
    <t>0950088010</t>
  </si>
  <si>
    <t>0950088020</t>
  </si>
  <si>
    <t>0950088021</t>
  </si>
  <si>
    <t>0950088030</t>
  </si>
  <si>
    <t>0950088061</t>
  </si>
  <si>
    <t>0950088070</t>
  </si>
  <si>
    <t>0950088090</t>
  </si>
  <si>
    <t>0950089000</t>
  </si>
  <si>
    <t>0950089010</t>
  </si>
  <si>
    <t>0950089020</t>
  </si>
  <si>
    <t>0950089021</t>
  </si>
  <si>
    <t>Ремонт участка автомобильной дороги от ул. Донского, 14А до ул. Набережная, 1, гп Северо-Енисейский</t>
  </si>
  <si>
    <t>Ремонт участка автомобильной дороги ул. Карла Маркса, гп Северо-Енисейский</t>
  </si>
  <si>
    <t>Восстановление профиля гравийной дороги, ул. Лермонтова, гп Северо-Енисейский</t>
  </si>
  <si>
    <t>Восстановление профиля гравийной дороги, ул. Зеленая, гп Северо-Енисейский</t>
  </si>
  <si>
    <t>Ремонт участка автомобильной дороги, ул. Шоссейная, п. Тея</t>
  </si>
  <si>
    <t>Восстановление профиля гравийной дороги, ул. Новая, п. Тея</t>
  </si>
  <si>
    <t>Восстановление профиля гравийной дороги от ул. Геофизиков, 8 до ул. Северная, 11, п. Тея</t>
  </si>
  <si>
    <t>Восстановление профиля гравийной дороги от ул. Школьная, 42Б до объездной дороги микрорайона Тарасовский, п. Тея</t>
  </si>
  <si>
    <t>Ремонт участка автомобильной дороги, ул. Дражников, п. Новая Калами</t>
  </si>
  <si>
    <t>Ремонт автомобильной дороги от ул. Дражников до ул. Юбилейная, п. Новая Калами</t>
  </si>
  <si>
    <t>Ремонт автомобильной дороги от ул. Нагорная, 9 до ул. Дражников, 5, п. Новая Калами</t>
  </si>
  <si>
    <t>Устройство водоотводной канавы, водопропускных трубок по ул. Юбилейная, 1, п. Новая Калами</t>
  </si>
  <si>
    <t>Содержание муниципального имущества - замена водопропускных трубок, гп Северо-Енисейский</t>
  </si>
  <si>
    <t>Бетонирование водоотводной канавы от ул. Юбилейная, 25 до ул. Юбилейная, 35, п. Новая Калами</t>
  </si>
  <si>
    <t>Текущий ремонт автобусных остановок, гп Северо-Енисейский</t>
  </si>
  <si>
    <t>Ямочный ремонт дорожного покрытия автомобильной дороги, ул. Школьная, п. Брянка</t>
  </si>
  <si>
    <t>Асфальтирование центральной площади, ул. Центральная, ул. Студенческая, п. Вангаш</t>
  </si>
  <si>
    <t>Расходы на проведение лабораторных исследований и независимой экспертизы качества асфальтобетонной смеси применяемой при ремонте улично-дорожной сети населенных пунктов Северо-Енисейского района</t>
  </si>
  <si>
    <t>Работы по диагностике и оценке технического состояния автомобильных дорог общего пользования местного значения в Северо-Енисейском районе</t>
  </si>
  <si>
    <t>1210080075</t>
  </si>
  <si>
    <t>1210080076</t>
  </si>
  <si>
    <t>1210080077</t>
  </si>
  <si>
    <t>1210080078</t>
  </si>
  <si>
    <t>1210080099</t>
  </si>
  <si>
    <t>1210080103</t>
  </si>
  <si>
    <t>1210080104</t>
  </si>
  <si>
    <t>1210080105</t>
  </si>
  <si>
    <t>1210080112</t>
  </si>
  <si>
    <t>1210080113</t>
  </si>
  <si>
    <t>1210080116</t>
  </si>
  <si>
    <t>1210080119</t>
  </si>
  <si>
    <t>1210080122</t>
  </si>
  <si>
    <t>1210080201</t>
  </si>
  <si>
    <t>1210080244</t>
  </si>
  <si>
    <t>1210080304</t>
  </si>
  <si>
    <t>1210080457</t>
  </si>
  <si>
    <t>1210080544</t>
  </si>
  <si>
    <t>1210083560</t>
  </si>
  <si>
    <t>Расходы на приобретение, доставку и установку дорожных знаков, п. Брянка</t>
  </si>
  <si>
    <t>Текущий ремонт участка дорожного ограждения на мосту через ручей Безымянный, гп Северо-Енисейский</t>
  </si>
  <si>
    <t>Работы по ремонту пешеходных ограждений, гп Северо-Енисейский</t>
  </si>
  <si>
    <t>Работы по переносу пешеходного ограждения по ул. Донского, гп Северо-Енисейский</t>
  </si>
  <si>
    <t>Расходы на приобретение, доставку и установку искусственных дорожных неровностей, дорожных ограждений, пешеходных светофоров, светильников вблизи образовательных учреждений, п. Тея</t>
  </si>
  <si>
    <t>Расходы на приобретение, доставку и установку пешеходных светофоров вблизи образовательных учреждений, п. Брянка</t>
  </si>
  <si>
    <t>Расходы на приобретение, доставку и установку светодиодных светофоров типа Т7 вблизи образовательных учреждений, п. Вельмо</t>
  </si>
  <si>
    <t>Монтаж пешеходного ограждения, ул. Центральная, п. Вельмо</t>
  </si>
  <si>
    <t>Расходы на приобретение, доставку и установку дорожных знаков в п. Тея</t>
  </si>
  <si>
    <t>Расходы на приобретение, доставку и установку дорожных знаков, п. Вангаш</t>
  </si>
  <si>
    <t>Расходы на приобретение, доставку и установку дорожных знаков, гп Северо-Енисейский</t>
  </si>
  <si>
    <t>Расходы на приобретение, доставку и установку дорожных знаков, п. Вельмо</t>
  </si>
  <si>
    <t>Приобретение, доставка и установка дорожных знаков, п. Новая Калами</t>
  </si>
  <si>
    <t>1230080114</t>
  </si>
  <si>
    <t>1230080947</t>
  </si>
  <si>
    <t>1230080948</t>
  </si>
  <si>
    <t>1230080949</t>
  </si>
  <si>
    <t>1230080950</t>
  </si>
  <si>
    <t>1230081280</t>
  </si>
  <si>
    <t>1230081281</t>
  </si>
  <si>
    <t>1230083510</t>
  </si>
  <si>
    <t>1230083980</t>
  </si>
  <si>
    <t>1230087180</t>
  </si>
  <si>
    <t>1230087200</t>
  </si>
  <si>
    <t>1230087210</t>
  </si>
  <si>
    <t>Субсидия на возмещение фактически понесенных затрат по содержанию конечного остановочного пункта межпоселкового общественного транспорта (663282, Красноярский край, Северо-Енисейский район, гп Северо-Енисейский, ул. Шевченко, 2А)</t>
  </si>
  <si>
    <t>Субсидия на возмещение недополученных доходов,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</si>
  <si>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1220083530</t>
  </si>
  <si>
    <t>Субсидия на финансовое обеспечение затрат в связи с производством (реализацией) товаров, выполнением работ, оказанием услуг по производству хлебобулочных изделий</t>
  </si>
  <si>
    <t>Cубсидия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обеспечению уставной деятельности</t>
  </si>
  <si>
    <t>Субсидия на возмещение фактически понесенных затрат по доставке пищевых продуктов и непродовольственных товаров первой необходимости (включая транспортно-заготовительные расходы)</t>
  </si>
  <si>
    <t>1510080679</t>
  </si>
  <si>
    <t>1510080963</t>
  </si>
  <si>
    <t>1510084000</t>
  </si>
  <si>
    <t>Подпрограмма 2. «Развитие и поддержка субъектов малого и среднего предпринимательства на территории Северо-Енисейского района»</t>
  </si>
  <si>
    <t>1530000000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</si>
  <si>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</si>
  <si>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Софинансирование 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</si>
  <si>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1530276070</t>
  </si>
  <si>
    <t>15302S6070</t>
  </si>
  <si>
    <t>Субсидия на финансовое обеспечение затрат, связанных с оказанием поддержки социально ориентированным некоммерческим организациям в части их уставной деятельности</t>
  </si>
  <si>
    <t>Финансовое обеспечение реализации инициативных проектов в Северо-Енисейском районе на основании решения Северо-Енисейского районного Совета депутатов от 02 ноября 2020 года № 14-3 «О реализации положений законодательства об инициативных проектах в Северо-Енисейском районе»</t>
  </si>
  <si>
    <t>Иной межбюджетный трансферт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«Содействие развитию местного самоуправления» - Инициативный проект п. Вельмо «Благоустройство территории п. Вельмо»</t>
  </si>
  <si>
    <t>Иной межбюджетный трансферт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«Содействие развитию местного самоуправления» - Инициативный проект п. Новая Калами «Приобретение елки и светового оформления для п. Новая Калами»</t>
  </si>
  <si>
    <t>Иной межбюджетный трансферт бюджетам муниципальных образований на осуществление расходов, направленных на реализацию мероприятий по поддержке местных инициатив, в рамках ведомственного проекта «Вовлечение населения в решение вопросов местного значения» государственной программы Красноярского края «Содействие развитию местного самоуправления» - Инициативный проект п. Тея «Благоустройство территории площади поселка Тея Северо-Енисейского района»</t>
  </si>
  <si>
    <t>1560080575</t>
  </si>
  <si>
    <t>15602S6411</t>
  </si>
  <si>
    <t>15602S6412</t>
  </si>
  <si>
    <t>15602S6413</t>
  </si>
  <si>
    <t>Строительство 24 квартирного дома, ул. 50 лет Октября, 12Д, п. Тея</t>
  </si>
  <si>
    <t>1640084540</t>
  </si>
  <si>
    <t>Текущий ремонт 20 квартирного дома, ул. Карла Маркса, 27А, кв. 20, гп Северо-Енисейский</t>
  </si>
  <si>
    <t>Текущий ремонт 16 квартирного дома, ул. Донского, 61А, кв. 15, гп Северо-Енисейский</t>
  </si>
  <si>
    <t>Текущий ремонт 70 квартирного дома, ул. Набережная, д.4, кв. 68, гп Северо-Енисейский</t>
  </si>
  <si>
    <t>Текущий ремонт 8 квартирного дома, ул. Урицкого, д. 14, кв. 3, гп Северо-Енисейский</t>
  </si>
  <si>
    <t>Текущий ремонт отмостки 12 квартирного дома, ул. Фабричная, 7, гп Северо-Енисейский</t>
  </si>
  <si>
    <t>Капитальный ремонт 3 квартирного дома, ул. Центральная, 24, кв. 1, п. Вельмо</t>
  </si>
  <si>
    <t>Текущий ремонт квартиры 37, ул. Суворова, д. 4 гп Северо-Енисейский</t>
  </si>
  <si>
    <t>Текущий ремонт квартиры 7, ул. Маяковского д. 5 гп Северо-Енисейский</t>
  </si>
  <si>
    <t>Капитальный ремонт 16 квартирного дома, ул. Донского, д. 61А, гп Северо-Енисейский</t>
  </si>
  <si>
    <t>Капитальный ремонт 2 квартирного жилого дома, ул. Металлистов, д. 15, кв 2, п. Тея</t>
  </si>
  <si>
    <t>Капитальный ремонт 4 квартирного дома, ул. Октябрьская, д. 31А, кв. 1, п. Тея</t>
  </si>
  <si>
    <t>Капитальный ремонт 2 квартирного дома, ул. Дражников, д. 20, кв. 1, п. Новая Калами</t>
  </si>
  <si>
    <t>Капитальный ремонт 4 квартирного дома, ул. Студенческая, д. 4, кв. 1, п. Вангаш</t>
  </si>
  <si>
    <t>Капитальный ремонт 2 квартирного дома, ул. Лесная, д. 5, кв. 2, п. Брянка</t>
  </si>
  <si>
    <t>Капитальный ремонт 16 квартирного дома ул. Донского, д. 20Б, гп Северо-Енисейский</t>
  </si>
  <si>
    <t>Текущий ремонт 18 квартирного дома ул. Южная, д. 2, гп Северо-Енисейский</t>
  </si>
  <si>
    <t>Текущий ремонт 12 квартирного дома ул. Фабричная, д. 7, гп Северо-Енисейский</t>
  </si>
  <si>
    <t>Текущий ремонт 12 квартирного дома ул. Кутузова, д. 2, гп Северо-Енисейский</t>
  </si>
  <si>
    <t>Текущий ремонт 20 квартирного дома ул. Маяковского, д. 5, гп Северо-Енисейский</t>
  </si>
  <si>
    <t>Текущий ремонт 4 квартирного дома ул. Нагорная, д. 55, кв. 3, п Тея</t>
  </si>
  <si>
    <t>Текущий ремонт 2 квартирного дома, ул. 60 лет ВЛКСМ, д. 5, кв. 1, п Тея</t>
  </si>
  <si>
    <t>Текущий ремонт 2 квартирного дома, ул. Школьная, д. 17, п Тея</t>
  </si>
  <si>
    <t>Текущий ремонт 4 квартирного дома, ул. 60 лет ВЛКСМ, д. 7, кв. 4, п Тея</t>
  </si>
  <si>
    <t>Текущий ремонт 2 квартирного дома, ул. Лесная, д. 3, кв. 2, п Новая Калами</t>
  </si>
  <si>
    <t>Текущий ремонт 10 квартирного дома, ул. Юбилейная, д. 45, п Новая Калами</t>
  </si>
  <si>
    <t>Текущий ремонт 16 квартирного дома, ул. Дражников, д. 24, п Новая Калами</t>
  </si>
  <si>
    <t>Текущий ремонт 2 квартирного дома, ул. Лесная, д. 26, кв. 1, п Брянка</t>
  </si>
  <si>
    <t>Текущий ремонт 2 квартирного дома, ул. Лесная, д. 28, кв. 1, 2, п Брянка</t>
  </si>
  <si>
    <t>Текущий ремонт 1 квартирного дома, ул. Набережная, д. 32, п Брянка</t>
  </si>
  <si>
    <t>Текущий ремонт 3 квартирного дома, ул. Школьная, д. 17, кв. 2, п Брянка</t>
  </si>
  <si>
    <t>Текущий ремонт 2 квартирного дома, ул. Лесная, д. 13, кв. 2, п Брянка</t>
  </si>
  <si>
    <t>Текущий ремонт 4 квартирного дома, ул. Центральная, д. 28А, кв. 1, п Вангаш</t>
  </si>
  <si>
    <t>Текущий ремонт 4 квартирного дома, ул. Студенческая, д. 12, кв. 4, п Вангаш</t>
  </si>
  <si>
    <t>Текущий ремонт 4 квартирного дома, ул. Студенческая, д. 15, кв. 3, п Вангаш</t>
  </si>
  <si>
    <t>Текущий ремонт 4 квартирного дома, ул. Центральная, д. 27, кв. 3, п Вангаш</t>
  </si>
  <si>
    <t>Текущий ремонт 4 квартирного дома, ул. Студенческая, д. 8, кв. 2, 3, п Вангаш</t>
  </si>
  <si>
    <t>Текущий ремонт 4 квартирного дома, ул. Центральная, д. 23, кв. 1, п Вангаш</t>
  </si>
  <si>
    <t>Текущий ремонт 4 квартирного дома, ул. Центральная, д. 30Б, п Вангаш</t>
  </si>
  <si>
    <t>Текущий ремонт 4 квартирного дома, ул. Студенческая, д. 4, кв. 4, п Вангаш</t>
  </si>
  <si>
    <t>Текущий ремонт квартиры 1, ул. Донского, 49, гп Северо-Енисейский</t>
  </si>
  <si>
    <t>Текущий ремонт квартиры 3, ул. Портовая, 10, гп Северо-Енисейский</t>
  </si>
  <si>
    <t>Капитальный ремонт квартиры № 2, ул. Донского, 28А, гп Северо-Енисейский</t>
  </si>
  <si>
    <t>Текущий ремонт 22 квартирного дома, ул. Ленина, 3, кв. 11, гп Северо-Енисейский</t>
  </si>
  <si>
    <t>Текущий ремонт 22 квартирного дома, ул. Ленина, 3, кв. 15, гп Северо-Енисейский</t>
  </si>
  <si>
    <t>Текущий ремонт 22 квартирного дома, ул. Ленина, 3, кв. 16, гп Северо-Енисейский</t>
  </si>
  <si>
    <t>Капитальный ремонт 2 квартирного дома, ул. Транспортная, 14, кв. 1, п. Брянка</t>
  </si>
  <si>
    <t>Текущий ремонт крыльца, ул. Набережная, 28, кв.3, п. Брянка</t>
  </si>
  <si>
    <t>Капитальный ремонт 2 квартирного дома, ул. Зеленая, д. 5, кв. 2, п. Енашимо</t>
  </si>
  <si>
    <t>1650080015</t>
  </si>
  <si>
    <t>1650080016</t>
  </si>
  <si>
    <t>1650080031</t>
  </si>
  <si>
    <t>1650080032</t>
  </si>
  <si>
    <t>1650080217</t>
  </si>
  <si>
    <t>1650080332</t>
  </si>
  <si>
    <t>1650080825</t>
  </si>
  <si>
    <t>1650080826</t>
  </si>
  <si>
    <t>1650080874</t>
  </si>
  <si>
    <t>1650080877</t>
  </si>
  <si>
    <t>1650080880</t>
  </si>
  <si>
    <t>1650080884</t>
  </si>
  <si>
    <t>1650080897</t>
  </si>
  <si>
    <t>1650080899</t>
  </si>
  <si>
    <t>1650080904</t>
  </si>
  <si>
    <t>1650080905</t>
  </si>
  <si>
    <t>1650080906</t>
  </si>
  <si>
    <t>1650080907</t>
  </si>
  <si>
    <t>1650080908</t>
  </si>
  <si>
    <t>1650080909</t>
  </si>
  <si>
    <t>1650080910</t>
  </si>
  <si>
    <t>1650080911</t>
  </si>
  <si>
    <t>1650080912</t>
  </si>
  <si>
    <t>1650080913</t>
  </si>
  <si>
    <t>1650080914</t>
  </si>
  <si>
    <t>1650080915</t>
  </si>
  <si>
    <t>1650080916</t>
  </si>
  <si>
    <t>1650080917</t>
  </si>
  <si>
    <t>1650080918</t>
  </si>
  <si>
    <t>1650080919</t>
  </si>
  <si>
    <t>1650080920</t>
  </si>
  <si>
    <t>1650080921</t>
  </si>
  <si>
    <t>1650080922</t>
  </si>
  <si>
    <t>1650080923</t>
  </si>
  <si>
    <t>1650080924</t>
  </si>
  <si>
    <t>1650080925</t>
  </si>
  <si>
    <t>1650080926</t>
  </si>
  <si>
    <t>1650080927</t>
  </si>
  <si>
    <t>1650080928</t>
  </si>
  <si>
    <t>1650080930</t>
  </si>
  <si>
    <t>1650080931</t>
  </si>
  <si>
    <t>1650080932</t>
  </si>
  <si>
    <t>1650080959</t>
  </si>
  <si>
    <t>1650080960</t>
  </si>
  <si>
    <t>1650080961</t>
  </si>
  <si>
    <t>1650080965</t>
  </si>
  <si>
    <t>1650080967</t>
  </si>
  <si>
    <t>1650087333</t>
  </si>
  <si>
    <t>Подготовка проекта комплексного благоустройства территории - Центральная площадь, п. Тея</t>
  </si>
  <si>
    <t>Подготовка документации по планировке территории по ул. Пушкина, ул. Горького, гп Северо-Енисейский</t>
  </si>
  <si>
    <t>Выполнение работ по описанию территориальных зон, зон с особыми условиями использования территории</t>
  </si>
  <si>
    <t>Выполнение работ по описанию границы населенного пункта, п. Тея</t>
  </si>
  <si>
    <t>Выполнение работ по описанию границы населенного пункта, п. Новоерудинский</t>
  </si>
  <si>
    <t>Выполнение работ по описанию границы населенного пункта, п. Енашимо</t>
  </si>
  <si>
    <t>Подготовка проекта внесения изменений в Правила землепользования и застройки территории района</t>
  </si>
  <si>
    <t>Выполнение работ по подготовке ортофотоплана и топографического плана застроенной части гп Северо-Енисейский</t>
  </si>
  <si>
    <t>Актуализация схем теплоснабжения, гп Северо-Енисейский</t>
  </si>
  <si>
    <t>Актуализация схем теплоснабжения, п Тея</t>
  </si>
  <si>
    <t>Актуализация схем теплоснабжения, п Новая Калами</t>
  </si>
  <si>
    <t>Актуализация схем теплоснабжения, п Вангаш</t>
  </si>
  <si>
    <t>Подготовка схем теплоснабжения, п Брянка</t>
  </si>
  <si>
    <t>Подготовка схем теплоснабжения, п Вельмо</t>
  </si>
  <si>
    <t>Актуализация схем водоснабжения и водоотведения, гп Северо-Енисейский</t>
  </si>
  <si>
    <t>Актуализация схем водоснабжения и водоотведения, п Тея</t>
  </si>
  <si>
    <t>1660080230</t>
  </si>
  <si>
    <t>1660080540</t>
  </si>
  <si>
    <t>1660080952</t>
  </si>
  <si>
    <t>1660080953</t>
  </si>
  <si>
    <t>1660080954</t>
  </si>
  <si>
    <t>1660080955</t>
  </si>
  <si>
    <t>1660084250</t>
  </si>
  <si>
    <t>1660084271</t>
  </si>
  <si>
    <t>1660087251</t>
  </si>
  <si>
    <t>1660087252</t>
  </si>
  <si>
    <t>1660087253</t>
  </si>
  <si>
    <t>1660087254</t>
  </si>
  <si>
    <t>1660087255</t>
  </si>
  <si>
    <t>1660087257</t>
  </si>
  <si>
    <t>1660087261</t>
  </si>
  <si>
    <t>1660087262</t>
  </si>
  <si>
    <t>1670088000</t>
  </si>
  <si>
    <t>1670088010</t>
  </si>
  <si>
    <t>1670088011</t>
  </si>
  <si>
    <t>1670088020</t>
  </si>
  <si>
    <t>1670088021</t>
  </si>
  <si>
    <t>1670088030</t>
  </si>
  <si>
    <t>1670088050</t>
  </si>
  <si>
    <t>1670088060</t>
  </si>
  <si>
    <t>1670088061</t>
  </si>
  <si>
    <t>1670088070</t>
  </si>
  <si>
    <t>1670088080</t>
  </si>
  <si>
    <t>1670088090</t>
  </si>
  <si>
    <t>1810089000</t>
  </si>
  <si>
    <t>1810089010</t>
  </si>
  <si>
    <t>1810089020</t>
  </si>
  <si>
    <t>1810089021</t>
  </si>
  <si>
    <t>1810089030</t>
  </si>
  <si>
    <t>1810089040</t>
  </si>
  <si>
    <t>1810089061</t>
  </si>
  <si>
    <t>1810089070</t>
  </si>
  <si>
    <t>1810089080</t>
  </si>
  <si>
    <t>1810089090</t>
  </si>
  <si>
    <t>1810089990</t>
  </si>
  <si>
    <t>Проведение рекламной компании по привлечению граждан на военную службу по контракту в Вооруженные Силы Российской Федерации</t>
  </si>
  <si>
    <t>2010080273</t>
  </si>
  <si>
    <t>2010088000</t>
  </si>
  <si>
    <t>2010088010</t>
  </si>
  <si>
    <t>2010088011</t>
  </si>
  <si>
    <t>2010088020</t>
  </si>
  <si>
    <t>2010088021</t>
  </si>
  <si>
    <t>2010088030</t>
  </si>
  <si>
    <t>2010088040</t>
  </si>
  <si>
    <t>2010088050</t>
  </si>
  <si>
    <t>2010088061</t>
  </si>
  <si>
    <t>2010088070</t>
  </si>
  <si>
    <t>2010088080</t>
  </si>
  <si>
    <t>2010088090</t>
  </si>
  <si>
    <t>Расчистка муниципальных квартир от захламления</t>
  </si>
  <si>
    <t>Субсидия на финансовое обеспечение мероприятий по текущему ремонту жилых помещений, находящихся во владении (пользовании) семей граждан, участвующих в специальной военной операции</t>
  </si>
  <si>
    <t>Оплата расходов управляющей организации по решениям, принятым на общих собраниях собственниками жилых помещений в многоквартирных домах, часть жилых помещений в которых принадлежит муниципальному образованию Северо-Енисейский район</t>
  </si>
  <si>
    <t>Субсидия на возмещение фактически понесенных затрат, связанных с предоставлением дополнительных социальных гарантий семьям граждан, участвующих в специальной военной операции, на предоставление им жилищно-коммунальных услуг</t>
  </si>
  <si>
    <t>Субсидия на финансовое обеспечение затрат, связанных с обеспечением жизнедеятельности населения Северо-Енисейского района в части ремонта печей и дымовых труб</t>
  </si>
  <si>
    <t>Оплата расходов ресурсоснабжающей организации по отоплению пустующих жилых муниципальных помещений</t>
  </si>
  <si>
    <t>Проведение аудита бухгалтерской отчетности МП "Хлебопек"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</si>
  <si>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комплекса процессных мероприятий «Выполнение государственных обязательств по улучшению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</si>
  <si>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2110080261</t>
  </si>
  <si>
    <t>2110080262</t>
  </si>
  <si>
    <t>2110080467</t>
  </si>
  <si>
    <t>2110080964</t>
  </si>
  <si>
    <t>2110085721</t>
  </si>
  <si>
    <t>2110085750</t>
  </si>
  <si>
    <t>2110089000</t>
  </si>
  <si>
    <t>2110089010</t>
  </si>
  <si>
    <t>2110089020</t>
  </si>
  <si>
    <t>2110089021</t>
  </si>
  <si>
    <t>2110089030</t>
  </si>
  <si>
    <t>2110089070</t>
  </si>
  <si>
    <t>2110089080</t>
  </si>
  <si>
    <t>2110089090</t>
  </si>
  <si>
    <t>211027587A</t>
  </si>
  <si>
    <t>Проведение работ по исправлению кадастровой ошибки в кадастровых сведениях, содержащихся в базе данных государственного кадастра недвижимости</t>
  </si>
  <si>
    <t>2120085590</t>
  </si>
  <si>
    <t>Финансовое обеспечение приобретения хлебопекарного оборудования</t>
  </si>
  <si>
    <t>Приобретение двух грузовых автомобилей</t>
  </si>
  <si>
    <t>Приобретение автомобиля для ритуальных услуг</t>
  </si>
  <si>
    <t>Капитальный ремонт помещений в здании администрации п. Новая Калами, п. Енашимо, ул. Юбилейная, 23, п. Новая Калами</t>
  </si>
  <si>
    <t>Текущий ремонт помещения №6, ул. Маяковского, 16, гп Северо-Енисейский</t>
  </si>
  <si>
    <t>Капитальный ремонт кровли нежилого здания, ул. Маяковского, 16, гп Северо-Енисейский</t>
  </si>
  <si>
    <t>Капитальный ремонт нежилого помещения, ул. Коммунистическая, 7, помещение 2, гп Северо-Енисейский</t>
  </si>
  <si>
    <t>Текущий ремонт здания хлебопекарни, ул. Клубная, 5/1, п. Тея</t>
  </si>
  <si>
    <t>Подготовка проектной документации с получением положительного заключения государственной экспертизы капитального ремонта системы АПС и вентиляции административного здания, ул. Строителей, 1Б, п. Тея</t>
  </si>
  <si>
    <t>Текущий ремонт здания конечного остановочного пункта межпоселкового общественного транспорта, ул. Шевченко, 2А, гп Северо-Енисейский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</si>
  <si>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общественной бани в п Брянка</t>
  </si>
  <si>
    <t>Приобретение и доставка лестницы приставной для нужд администрации гп Северо-Енисейский</t>
  </si>
  <si>
    <t>213008001Z</t>
  </si>
  <si>
    <t>2130080197</t>
  </si>
  <si>
    <t>2130080412</t>
  </si>
  <si>
    <t>2130080745</t>
  </si>
  <si>
    <t>2130080941</t>
  </si>
  <si>
    <t>2130085611</t>
  </si>
  <si>
    <t>2130085650</t>
  </si>
  <si>
    <t>2130085690</t>
  </si>
  <si>
    <t>2130085770</t>
  </si>
  <si>
    <t>Снос нежилого здания гаража, ул. Советская, 9, гп Северо-Енисейский</t>
  </si>
  <si>
    <t>Снос аварийного дома, ул. Набережная, 55, гп Северо-Енисейский</t>
  </si>
  <si>
    <t>Снос аварийного дома, ул. Кутузова, 9, гп Северо-Енисейский</t>
  </si>
  <si>
    <t>Снос аварийного дома, ул. Ленина, 24, гп Северо-Енисейский</t>
  </si>
  <si>
    <t>Снос аварийного дома, ул. Строителей, 2, п. Тея</t>
  </si>
  <si>
    <t>Снос аварийного дома, ул. Нагорная, 10, п. Тея</t>
  </si>
  <si>
    <t>Снос аварийного дома, ул. Октябрьская, 49, п. Тея</t>
  </si>
  <si>
    <t>Снос аварийного дома, пер. Кривой, 4, п. Тея</t>
  </si>
  <si>
    <t>Снос аварийного дома, ул. Юбилейная, 51, п Новая Калами</t>
  </si>
  <si>
    <t>Снос аварийного дома, ул. Юбилейная, 43, п Новая Калами</t>
  </si>
  <si>
    <t>Снос аварийного дома, ул. Нагорная, 8, п Брянка</t>
  </si>
  <si>
    <t>Снос аварийного дома, ул. Северная, 6, п Брянка</t>
  </si>
  <si>
    <t>Снос аварийного дома, мкр. Молодежный, 1, п. Вангаш</t>
  </si>
  <si>
    <t>Снос аварийного дома, ул. Ленина, 29, п Новоерудинский</t>
  </si>
  <si>
    <t>Снос аварийного нежилого здания, ул. Ленина, зд. 17А, п Новоерудинский</t>
  </si>
  <si>
    <t>Снос аварийного дома, пер. Северный, 1, п. Вельмо</t>
  </si>
  <si>
    <t>2140080850</t>
  </si>
  <si>
    <t>2140080851</t>
  </si>
  <si>
    <t>2140080852</t>
  </si>
  <si>
    <t>2140080855</t>
  </si>
  <si>
    <t>2140080856</t>
  </si>
  <si>
    <t>2140080857</t>
  </si>
  <si>
    <t>2140080858</t>
  </si>
  <si>
    <t>2140080861</t>
  </si>
  <si>
    <t>2140080865</t>
  </si>
  <si>
    <t>2140080867</t>
  </si>
  <si>
    <t>2140080868</t>
  </si>
  <si>
    <t>2140080870</t>
  </si>
  <si>
    <t>2140080871</t>
  </si>
  <si>
    <t>2140080872</t>
  </si>
  <si>
    <t>2140080873</t>
  </si>
  <si>
    <t>Благоустройство сквера «Победы и Труда», ул. Ленина, 5Д, гп Северо-Енисейский</t>
  </si>
  <si>
    <t>Установка навигационных стендов «Северная параллель», гп Северо-Енисейский</t>
  </si>
  <si>
    <t>Закрепление скамеек в сквере «Победы и труда», гп Северо-Енисейский</t>
  </si>
  <si>
    <t>Текущий ремонт фонтанов, гп Северо-Енисейский</t>
  </si>
  <si>
    <t>Текущий ремонт ограждения парка «Радуга», гп Северо-Енисейский</t>
  </si>
  <si>
    <t>Установка арт-объекта «Звезда» у мемориального знака, в честь павших воинов североенисейцев, ул. Ленина, 14/2, гп Северо-Енисейский</t>
  </si>
  <si>
    <t>Текущий ремонт въездной стелы (аэропорт), гп Северо-Енисейский</t>
  </si>
  <si>
    <t>Монтаж линии уличного освещения, ул.Зеленая, ул. Автомобильная, гп Северо-Енисейский</t>
  </si>
  <si>
    <t>Приобретение, доставка, хранение и установка баннеров, аншлагов, флагов, гирлянд, информационных стендов, прочей баннерной продукции, п. Вангаш, п. Новоерудинский</t>
  </si>
  <si>
    <t>Обеспечение противопожарной защиты территории п. Вельмо</t>
  </si>
  <si>
    <t>Монтаж водопропускных лотков, замена водопропускных трубок от ул. Ленина до ул. Фабричная, гп Северо-Енисейский</t>
  </si>
  <si>
    <t>Монтаж бордюра по ул. Фабричная, гп Северо-Енисейский</t>
  </si>
  <si>
    <t>Асфальтирование центральной площади, п. Тея</t>
  </si>
  <si>
    <t>Установка опор и светильников от ул. Шоссейная, до ул. Шоссейная, 32, от ул. Геологическая, 5 до ул. Геологическая, 7, от ул. Металлистов, 2 до ул. 50 лет Октября, п.Тея</t>
  </si>
  <si>
    <t>Текущий ремонт стелы на въезде в поселок, п. Тея</t>
  </si>
  <si>
    <t>Текущий ремонт деревянной лестницы от ул. Лесная, 6 до ул. Нагорная, 9А, п. Новая Калами</t>
  </si>
  <si>
    <t>Перенос въездной стелы «Добро пожаловать», п. Вангаш</t>
  </si>
  <si>
    <t>Обустройство безопасного пешеходного перехода по льду через р. Вельмо, п. Вельмо</t>
  </si>
  <si>
    <t>Текущий ремонт деревянного мостика через водоотводную канаву ул. Дражников, 3, п. Новая Калами</t>
  </si>
  <si>
    <t>Текущий ремонт лестницы на стадион ул. Юбилейная, 20, п. Новая Калами</t>
  </si>
  <si>
    <t>Текущий ремонт мостиков - переходов, п. Тея</t>
  </si>
  <si>
    <t>Текущий ремонт въездных стел, п. Новая Калами</t>
  </si>
  <si>
    <t>Установка опор и фонарей уличного освещения, п. Новая Калами</t>
  </si>
  <si>
    <t>Монтаж линии уличного освещения, ул. Центральная, д. 31, д. 33, п. Вельмо</t>
  </si>
  <si>
    <t>Монтаж деревянных лестниц, гп Северо-Енисейский</t>
  </si>
  <si>
    <t>Приобретение, доставка, хранение и установка баннеров, аншлагов, флагов, гирлянд и прочей баннерной продукции, п. Вельмо</t>
  </si>
  <si>
    <t>Монтаж решетчатого ограждения захоронения матроса Бикова, п. Вангаш</t>
  </si>
  <si>
    <t>Демонтаж пешеходного ограждения, ул. Донского, 30А, гп Северо-Енисейский, текущий ремонт участков пешеходных ограждений, гп Северо-Енисейский</t>
  </si>
  <si>
    <t>Установка табличек на воинских захоронениях в населенных пунктах Северо-Енисейского района</t>
  </si>
  <si>
    <t>Текущий ремонт деревянных тротуаров, п. Тея</t>
  </si>
  <si>
    <t>Содержание кладбища, ул. Механическая, 7, гп Северо-Енисейский</t>
  </si>
  <si>
    <t>Приобретение, доставка, хранение, установка и демонтаж баннеров, аншлагов, флагов, гирлянд, вывесок, информационных стендов, прочей баннерной продукции, гп Северо-Енисейский</t>
  </si>
  <si>
    <t>Приобретение, доставка, хранение, установка и демонтаж баннеров, аншлагов, флагов, гирлянд, прочей баннерной продукции, п.Тея</t>
  </si>
  <si>
    <t>Текущий ремонт деревянных лестниц, гп Северо-Енисейский</t>
  </si>
  <si>
    <t>Покос травы, п. Вельмо</t>
  </si>
  <si>
    <t>Содержание территории общего пользования - скверов, парков, зеленых зон, иных мест общего пользования), п. Новая Калами</t>
  </si>
  <si>
    <t>Текущий ремонт подпорной стены, ул. Юбилейная, 45, п. Новая Калами</t>
  </si>
  <si>
    <t>Текущий ремонт бетонных тротуаров, п. Новая Калами</t>
  </si>
  <si>
    <t>Текущий ремонт въездной стелы, гп Северо-Енисейский</t>
  </si>
  <si>
    <t>Монтаж площадки под контейнеры для твердых коммунальных отходов с асфальтированием подъезда к ней, ул. Фабричная, 7, гп Северо-Енисейский</t>
  </si>
  <si>
    <t>Выполнение работ по благоустройству территории населенных пунктов Северо-Енисейского района</t>
  </si>
  <si>
    <t>Содержание территории комплексного благоустройства ул. Ленина и ул. Фабричная в гп Северо-Енисейский «Северная параллель»</t>
  </si>
  <si>
    <t>Монтаж линии уличного освещения, ул. Студенческая, п.Вангаш</t>
  </si>
  <si>
    <t>Подготовка проектной документации на благоустройство общественного пространства «Зеленый лог», гп Северо-Енисейский</t>
  </si>
  <si>
    <t>Приобретение и доставка металлических пролетов забора для ограждения территории, ул. Советская, 11, гп Северо-Енисейский</t>
  </si>
  <si>
    <t>Благоустройство территории, ул. Советская, 11, гп Северо-Енисейский</t>
  </si>
  <si>
    <t>Приобретение, доставка, установка цветочниц, зеленых насаждений, материалов для зеленых насаждений для благоустройства территории гп Северо-Енисейский</t>
  </si>
  <si>
    <t>Текущий ремонт памятного знака в честь павших в годы Великой Отечественной войны, ул. Набережная 16/1, п. Брянка</t>
  </si>
  <si>
    <t>Монтаж линии уличного освещения, ул. Дачная, п. Вельмо</t>
  </si>
  <si>
    <t>Приобретение и доставка парковых скамеек, урн гп Северо-Енисейский</t>
  </si>
  <si>
    <t>Выполнение работ по озеленению населенных пунктов Северо-Енисейского района</t>
  </si>
  <si>
    <t>Выполнение работ по озеленению территории сквера «Победы и Труда», ул. Ленина, 5Д, гп Северо-Енисейский</t>
  </si>
  <si>
    <t>Озеленение территорий общего пользования - скверов, парков, зеленых зон, иных мест общего пользования, гп Северо-Енисейский</t>
  </si>
  <si>
    <t>Озеленение территории комплексного благоустройства ул. Ленина и ул. Фабричная в гп Северо-Енисейский «Северная параллель»</t>
  </si>
  <si>
    <t>Ликвидация мест несанкционированного размещения твердых коммунальных отходов (свалок), п. Тея</t>
  </si>
  <si>
    <t>2210080123</t>
  </si>
  <si>
    <t>2210080124</t>
  </si>
  <si>
    <t>2210080125</t>
  </si>
  <si>
    <t>2210080126</t>
  </si>
  <si>
    <t>2210080133</t>
  </si>
  <si>
    <t>2210080134</t>
  </si>
  <si>
    <t>2210080135</t>
  </si>
  <si>
    <t>2210080136</t>
  </si>
  <si>
    <t>2210080138</t>
  </si>
  <si>
    <t>2210080139</t>
  </si>
  <si>
    <t>2210080144</t>
  </si>
  <si>
    <t>2210080148</t>
  </si>
  <si>
    <t>2210080151</t>
  </si>
  <si>
    <t>2210080152</t>
  </si>
  <si>
    <t>2210080153</t>
  </si>
  <si>
    <t>2210080154</t>
  </si>
  <si>
    <t>2210080156</t>
  </si>
  <si>
    <t>2210080162</t>
  </si>
  <si>
    <t>2210080164</t>
  </si>
  <si>
    <t>2210080168</t>
  </si>
  <si>
    <t>2210080171</t>
  </si>
  <si>
    <t>2210080179</t>
  </si>
  <si>
    <t>2210080182</t>
  </si>
  <si>
    <t>2210080292</t>
  </si>
  <si>
    <t>2210080295</t>
  </si>
  <si>
    <t>2210080721</t>
  </si>
  <si>
    <t>2210080968</t>
  </si>
  <si>
    <t>2210081270</t>
  </si>
  <si>
    <t>2210086011</t>
  </si>
  <si>
    <t>2210086080</t>
  </si>
  <si>
    <t>2210086100</t>
  </si>
  <si>
    <t>2210086150</t>
  </si>
  <si>
    <t>2210086590</t>
  </si>
  <si>
    <t>2210086610</t>
  </si>
  <si>
    <t>2210086641</t>
  </si>
  <si>
    <t>2210086659</t>
  </si>
  <si>
    <t>2210086820</t>
  </si>
  <si>
    <t>2210087430</t>
  </si>
  <si>
    <t>2210087700</t>
  </si>
  <si>
    <t>2210087710</t>
  </si>
  <si>
    <t>2210087711</t>
  </si>
  <si>
    <t>221008772Z</t>
  </si>
  <si>
    <t>2210087740</t>
  </si>
  <si>
    <t>2210087750</t>
  </si>
  <si>
    <t>221008776Z</t>
  </si>
  <si>
    <t>2219080971</t>
  </si>
  <si>
    <t>2219080973</t>
  </si>
  <si>
    <t>2219087680</t>
  </si>
  <si>
    <t>2219087681</t>
  </si>
  <si>
    <t>2219087690</t>
  </si>
  <si>
    <t>2219087691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</si>
  <si>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</si>
  <si>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Тея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</si>
  <si>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Новая Калами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</si>
  <si>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Енашимо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</si>
  <si>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Вангаш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</si>
  <si>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Новоерудинский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</si>
  <si>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Брянка</t>
  </si>
  <si>
    <t>Субсидия на возмещение фактически понесенных затрат по наружному освещению территории населенных пунктов Северо-Енисейского района, организация праздничной иллюминации п. Вельмо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</si>
  <si>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</si>
  <si>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Тея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</si>
  <si>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Новая Калами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</si>
  <si>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Енашимо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</si>
  <si>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Вангаш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</si>
  <si>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Новоерудинский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</si>
  <si>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Вельмо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</si>
  <si>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улиц п. Брянка</t>
  </si>
  <si>
    <t>Субсидия на возмещение фактически понесенных затрат по наружному освещению территории населенных пунктов Северо-Енисейского района, освещение электрических часов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</si>
  <si>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гп Северо-Енисейский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</si>
  <si>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Тея</t>
  </si>
  <si>
    <t>Субсидия на возмещение фактически понесенных затрат по наружному освещению территории населенных пунктов Северо-Енисейского района электромонтажных работы п. Вангаш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</si>
  <si>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Новая Калами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</si>
  <si>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Брянка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</si>
  <si>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Вельмо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</si>
  <si>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Енашимо</t>
  </si>
  <si>
    <t>Субсидия на возмещение фактически понесенных затрат по наружному освещению территории населенных пунктов Северо-Енисейского района, электромонтажные работы п. Новоерудинский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</si>
  <si>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</si>
  <si>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2510089000</t>
  </si>
  <si>
    <t>2510089010</t>
  </si>
  <si>
    <t>2510089020</t>
  </si>
  <si>
    <t>2519989000</t>
  </si>
  <si>
    <t>2530089000</t>
  </si>
  <si>
    <t>2530089010</t>
  </si>
  <si>
    <t>2530089020</t>
  </si>
  <si>
    <t>2530089021</t>
  </si>
  <si>
    <t>Оказание социальной поддержки выпускникам 11-х классов школ Северо-Енисейского района в 2024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</si>
  <si>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Дополнительные меры социальной поддержки граждан, заключивших контракт о прохождении военной службы и направляемых для участия в специальной военной операции (единовременная выплата)</t>
  </si>
  <si>
    <t>Дополнительные меры социальной поддержки граждан, заключивших контракт о прохождении военной службы и направляемых для участия в специальной военной операции(ежемесячная выплата)</t>
  </si>
  <si>
    <t>Возмещение расходов, связанных с оплатой стоимости проезда гражданина от места его фактического пребывания до гп Северо-Енисейский для постановки на воинский учет в военный комиссариат Северо-Енисейского района в целях заключения контракта о прохождении военной службы и направления для участия в специальной военной операции</t>
  </si>
  <si>
    <t>Дополнительные меры социальной поддержки граждан, заключивших с 01 декабря 2023 года контракт о прохождении военной службы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 (единовременная выплата) за счет остатков безвозмездных поступлений в бюджет Северо-Енисейского района от ООО «Соврудник» в 2023 году</t>
  </si>
  <si>
    <t>Дополнительные меры социальной поддержки граждан, заключивших с 01 декабря 2023 года контракт о прохождении военной службы и направляемых для участия в специальной военной операции за счет безвозмездных поступлений от ООО «Соврудник»</t>
  </si>
  <si>
    <t>2580080946</t>
  </si>
  <si>
    <t>2580080956</t>
  </si>
  <si>
    <t>2580080958</t>
  </si>
  <si>
    <t>Отдельное мероприятие «Субсидия на возмещение фактически понесенных затрат в случае гибели участника специальной военной операции»</t>
  </si>
  <si>
    <t>Субсидия на возмещение фактически понесенных затрат в случае гибели участника специальной военной операции</t>
  </si>
  <si>
    <t>2590080972</t>
  </si>
  <si>
    <t>2590000000</t>
  </si>
  <si>
    <t>Подпрограмма 2. «Создание условий для привлечения молодых специалистов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«Северо-Енисейская РБ»</t>
  </si>
  <si>
    <t>2620000000</t>
  </si>
  <si>
    <t>Предоставление социальной поддержки в виде единовременной выплаты молодым специалистам, трудоустроенным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«Северо-Енисейская РБ»</t>
  </si>
  <si>
    <t>Предоставление социальной поддержки в виде ежемесячной выплаты молодым специалистам, трудоустроенным в организации, учредителем или участником которых являются органы местного самоуправления Северо-Енисейского района, органы администрации Северо-Енисейского района с правами юридического лица, КГБУЗ «Северо-Енисейская РБ»</t>
  </si>
  <si>
    <t>2620080828</t>
  </si>
  <si>
    <t>2620080829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</si>
</sst>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;[Red]0.000"/>
    <numFmt numFmtId="165" formatCode="?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219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left" vertical="center" wrapText="1" shrinkToFi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left" vertical="center" wrapText="1" shrinkToFi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 shrinkToFit="1"/>
    </xf>
    <xf numFmtId="4" fontId="1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4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1" fillId="0" borderId="1" xfId="0" applyNumberFormat="1" applyFont="1" applyFill="1" applyBorder="1"/>
    <xf numFmtId="0" fontId="13" fillId="2" borderId="1" xfId="0" applyFont="1" applyFill="1" applyBorder="1"/>
    <xf numFmtId="0" fontId="7" fillId="0" borderId="1" xfId="0" applyFont="1" applyFill="1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8" fillId="0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4" borderId="1" xfId="0" applyNumberFormat="1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19" fillId="4" borderId="1" xfId="0" applyFont="1" applyFill="1" applyBorder="1"/>
    <xf numFmtId="4" fontId="2" fillId="0" borderId="4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left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4" borderId="10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10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165" fontId="22" fillId="0" borderId="5" xfId="0" applyNumberFormat="1" applyFont="1" applyBorder="1" applyAlignment="1" applyProtection="1">
      <alignment horizontal="left" vertical="center" wrapText="1"/>
    </xf>
    <xf numFmtId="49" fontId="22" fillId="0" borderId="5" xfId="0" applyNumberFormat="1" applyFont="1" applyBorder="1" applyAlignment="1" applyProtection="1">
      <alignment horizontal="center" vertical="center" wrapText="1"/>
    </xf>
    <xf numFmtId="4" fontId="22" fillId="0" borderId="5" xfId="0" applyNumberFormat="1" applyFont="1" applyBorder="1" applyAlignment="1" applyProtection="1">
      <alignment horizontal="right" vertical="center" wrapText="1"/>
    </xf>
    <xf numFmtId="165" fontId="22" fillId="0" borderId="6" xfId="0" applyNumberFormat="1" applyFont="1" applyBorder="1" applyAlignment="1" applyProtection="1">
      <alignment horizontal="left" vertical="center" wrapText="1"/>
    </xf>
    <xf numFmtId="49" fontId="22" fillId="0" borderId="6" xfId="0" applyNumberFormat="1" applyFont="1" applyBorder="1" applyAlignment="1" applyProtection="1">
      <alignment horizontal="center" vertical="center" wrapText="1"/>
    </xf>
    <xf numFmtId="4" fontId="22" fillId="0" borderId="6" xfId="0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NumberFormat="1" applyFill="1" applyBorder="1"/>
    <xf numFmtId="0" fontId="2" fillId="4" borderId="1" xfId="0" applyNumberFormat="1" applyFont="1" applyFill="1" applyBorder="1" applyAlignment="1" applyProtection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0" fillId="4" borderId="1" xfId="0" applyFont="1" applyFill="1" applyBorder="1"/>
    <xf numFmtId="4" fontId="5" fillId="3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vertical="top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1"/>
  <sheetViews>
    <sheetView tabSelected="1" view="pageBreakPreview" topLeftCell="A524" zoomScale="59" zoomScaleNormal="75" zoomScaleSheetLayoutView="59" zoomScalePageLayoutView="66" workbookViewId="0">
      <selection activeCell="F482" sqref="F482"/>
    </sheetView>
  </sheetViews>
  <sheetFormatPr defaultColWidth="9.140625" defaultRowHeight="15" x14ac:dyDescent="0.25"/>
  <cols>
    <col min="1" max="1" width="73.28515625" style="100" customWidth="1"/>
    <col min="2" max="2" width="16.28515625" style="84" customWidth="1"/>
    <col min="3" max="3" width="18.85546875" style="84" customWidth="1"/>
    <col min="4" max="4" width="20.140625" style="101" customWidth="1"/>
    <col min="5" max="5" width="21.140625" style="101" customWidth="1"/>
    <col min="6" max="6" width="20" style="116" customWidth="1"/>
    <col min="7" max="7" width="19.28515625" style="101" customWidth="1"/>
    <col min="8" max="8" width="22.7109375" style="101" customWidth="1"/>
    <col min="9" max="9" width="21.140625" style="101" customWidth="1"/>
    <col min="10" max="10" width="17.28515625" style="84" customWidth="1"/>
    <col min="11" max="11" width="15.85546875" style="84" customWidth="1"/>
    <col min="12" max="13" width="14.5703125" style="84" customWidth="1"/>
    <col min="14" max="16384" width="9.140625" style="84"/>
  </cols>
  <sheetData>
    <row r="1" spans="1:13" x14ac:dyDescent="0.25">
      <c r="A1" s="159"/>
      <c r="B1" s="160"/>
      <c r="C1" s="160"/>
      <c r="D1" s="161"/>
      <c r="E1" s="161"/>
      <c r="F1" s="201" t="s">
        <v>273</v>
      </c>
      <c r="G1" s="201"/>
      <c r="H1" s="201"/>
      <c r="I1" s="201"/>
      <c r="J1" s="135"/>
    </row>
    <row r="2" spans="1:13" ht="41.25" customHeight="1" x14ac:dyDescent="0.25">
      <c r="A2" s="159"/>
      <c r="B2" s="160"/>
      <c r="C2" s="160"/>
      <c r="D2" s="161"/>
      <c r="E2" s="161"/>
      <c r="F2" s="201"/>
      <c r="G2" s="201"/>
      <c r="H2" s="201"/>
      <c r="I2" s="201"/>
      <c r="J2" s="135"/>
    </row>
    <row r="3" spans="1:13" ht="18.75" x14ac:dyDescent="0.3">
      <c r="A3" s="203" t="s">
        <v>3</v>
      </c>
      <c r="B3" s="204"/>
      <c r="C3" s="204"/>
      <c r="D3" s="204"/>
      <c r="E3" s="204"/>
      <c r="F3" s="204"/>
      <c r="G3" s="204"/>
      <c r="H3" s="204"/>
      <c r="I3" s="204"/>
      <c r="J3" s="135"/>
    </row>
    <row r="4" spans="1:13" ht="31.5" customHeight="1" x14ac:dyDescent="0.3">
      <c r="A4" s="205" t="s">
        <v>492</v>
      </c>
      <c r="B4" s="206"/>
      <c r="C4" s="206"/>
      <c r="D4" s="206"/>
      <c r="E4" s="206"/>
      <c r="F4" s="206"/>
      <c r="G4" s="206"/>
      <c r="H4" s="206"/>
      <c r="I4" s="206"/>
    </row>
    <row r="5" spans="1:13" x14ac:dyDescent="0.25">
      <c r="A5" s="85"/>
      <c r="B5" s="82"/>
      <c r="C5" s="82"/>
      <c r="D5" s="83"/>
      <c r="E5" s="83"/>
      <c r="F5" s="106"/>
      <c r="G5" s="83"/>
      <c r="H5" s="83"/>
      <c r="I5" s="83"/>
    </row>
    <row r="6" spans="1:13" x14ac:dyDescent="0.25">
      <c r="A6" s="208" t="s">
        <v>38</v>
      </c>
      <c r="B6" s="209" t="s">
        <v>9</v>
      </c>
      <c r="C6" s="209" t="s">
        <v>10</v>
      </c>
      <c r="D6" s="207" t="s">
        <v>493</v>
      </c>
      <c r="E6" s="207" t="s">
        <v>494</v>
      </c>
      <c r="F6" s="207"/>
      <c r="G6" s="207"/>
      <c r="H6" s="207" t="s">
        <v>495</v>
      </c>
      <c r="I6" s="207" t="s">
        <v>496</v>
      </c>
    </row>
    <row r="7" spans="1:13" x14ac:dyDescent="0.25">
      <c r="A7" s="208"/>
      <c r="B7" s="209"/>
      <c r="C7" s="209"/>
      <c r="D7" s="207"/>
      <c r="E7" s="207"/>
      <c r="F7" s="207"/>
      <c r="G7" s="207"/>
      <c r="H7" s="207"/>
      <c r="I7" s="207"/>
    </row>
    <row r="8" spans="1:13" x14ac:dyDescent="0.25">
      <c r="A8" s="208"/>
      <c r="B8" s="209"/>
      <c r="C8" s="209"/>
      <c r="D8" s="207"/>
      <c r="E8" s="207" t="s">
        <v>236</v>
      </c>
      <c r="F8" s="210" t="s">
        <v>237</v>
      </c>
      <c r="G8" s="207" t="s">
        <v>238</v>
      </c>
      <c r="H8" s="207"/>
      <c r="I8" s="207"/>
    </row>
    <row r="9" spans="1:13" ht="55.5" customHeight="1" x14ac:dyDescent="0.25">
      <c r="A9" s="208"/>
      <c r="B9" s="209"/>
      <c r="C9" s="209"/>
      <c r="D9" s="207"/>
      <c r="E9" s="207"/>
      <c r="F9" s="210"/>
      <c r="G9" s="207"/>
      <c r="H9" s="207"/>
      <c r="I9" s="207"/>
    </row>
    <row r="10" spans="1:13" ht="30" customHeight="1" x14ac:dyDescent="0.25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107">
        <v>6</v>
      </c>
      <c r="G10" s="3" t="s">
        <v>193</v>
      </c>
      <c r="H10" s="3" t="s">
        <v>194</v>
      </c>
      <c r="I10" s="3" t="s">
        <v>214</v>
      </c>
    </row>
    <row r="11" spans="1:13" s="86" customFormat="1" ht="31.5" customHeight="1" x14ac:dyDescent="0.3">
      <c r="A11" s="2" t="s">
        <v>4</v>
      </c>
      <c r="B11" s="2" t="s">
        <v>2</v>
      </c>
      <c r="C11" s="2" t="s">
        <v>2</v>
      </c>
      <c r="D11" s="14">
        <f>D13+D140+D199+D248+D298+D395+D464+D517+D537+D633+D652+D671+D735+D845+D191</f>
        <v>4195871.6791200005</v>
      </c>
      <c r="E11" s="14">
        <f>E13+E140+E199+E248+E298+E395+E464+E517+E537+E633+E652+E671+E735+E845+E191</f>
        <v>1472227.0634099999</v>
      </c>
      <c r="F11" s="14">
        <f>F13+F140+F199+F248+F298+F395+F464+F517+F537+F633+F652+F671+F735+F845+F191</f>
        <v>1472227.0634099999</v>
      </c>
      <c r="G11" s="14">
        <f>E11-F11</f>
        <v>0</v>
      </c>
      <c r="H11" s="14">
        <f>D11-F11</f>
        <v>2723644.6157100005</v>
      </c>
      <c r="I11" s="14">
        <f>F11/D11*100</f>
        <v>35.087514013745292</v>
      </c>
    </row>
    <row r="12" spans="1:13" s="87" customFormat="1" ht="41.25" customHeight="1" x14ac:dyDescent="0.25">
      <c r="A12" s="213" t="s">
        <v>47</v>
      </c>
      <c r="B12" s="214"/>
      <c r="C12" s="214"/>
      <c r="D12" s="214"/>
      <c r="E12" s="214"/>
      <c r="F12" s="214"/>
      <c r="G12" s="214"/>
      <c r="H12" s="214"/>
      <c r="I12" s="214"/>
    </row>
    <row r="13" spans="1:13" s="86" customFormat="1" ht="30.75" customHeight="1" x14ac:dyDescent="0.3">
      <c r="A13" s="8" t="s">
        <v>1</v>
      </c>
      <c r="B13" s="9"/>
      <c r="C13" s="126" t="s">
        <v>84</v>
      </c>
      <c r="D13" s="117">
        <f>D15+D40+D46+D77+D114</f>
        <v>1049844.9168300002</v>
      </c>
      <c r="E13" s="117">
        <f>E15+E40+E46+E77+E114</f>
        <v>471493.29341000004</v>
      </c>
      <c r="F13" s="118">
        <f>F15+F40+F46+F77+F114</f>
        <v>471493.29341000004</v>
      </c>
      <c r="G13" s="117">
        <f>G15+G40+G46+G77+G114</f>
        <v>0</v>
      </c>
      <c r="H13" s="117">
        <f t="shared" ref="H13:H37" si="0">D13-F13</f>
        <v>578351.62342000019</v>
      </c>
      <c r="I13" s="117">
        <f>F13/D13*100</f>
        <v>44.910756422355306</v>
      </c>
    </row>
    <row r="14" spans="1:13" ht="33" customHeight="1" x14ac:dyDescent="0.25">
      <c r="A14" s="11" t="s">
        <v>5</v>
      </c>
      <c r="B14" s="12"/>
      <c r="C14" s="12"/>
      <c r="D14" s="13"/>
      <c r="E14" s="13"/>
      <c r="F14" s="103"/>
      <c r="G14" s="14"/>
      <c r="H14" s="13"/>
      <c r="I14" s="13"/>
    </row>
    <row r="15" spans="1:13" s="88" customFormat="1" ht="39" customHeight="1" x14ac:dyDescent="0.25">
      <c r="A15" s="15" t="s">
        <v>6</v>
      </c>
      <c r="B15" s="16"/>
      <c r="C15" s="17" t="s">
        <v>83</v>
      </c>
      <c r="D15" s="18">
        <f>SUM(D16:D33)</f>
        <v>110949.33529000002</v>
      </c>
      <c r="E15" s="18">
        <f>SUM(E16:E33)</f>
        <v>5504.6720299999997</v>
      </c>
      <c r="F15" s="18">
        <f>SUM(F16:F33)</f>
        <v>5504.6720299999997</v>
      </c>
      <c r="G15" s="18">
        <f>E15-F15</f>
        <v>0</v>
      </c>
      <c r="H15" s="18">
        <f t="shared" ref="H15" si="1">D15-F15</f>
        <v>105444.66326000002</v>
      </c>
      <c r="I15" s="18">
        <f t="shared" ref="I15" si="2">F15/D15*100</f>
        <v>4.9614285796411997</v>
      </c>
    </row>
    <row r="16" spans="1:13" s="89" customFormat="1" ht="29.25" customHeight="1" x14ac:dyDescent="0.25">
      <c r="A16" s="67" t="s">
        <v>195</v>
      </c>
      <c r="B16" s="59" t="s">
        <v>12</v>
      </c>
      <c r="C16" s="59" t="s">
        <v>82</v>
      </c>
      <c r="D16" s="72">
        <v>19061.70865</v>
      </c>
      <c r="E16" s="72">
        <v>1245.22082</v>
      </c>
      <c r="F16" s="72">
        <v>1245.22082</v>
      </c>
      <c r="G16" s="22">
        <f t="shared" ref="G16:G33" si="3">E16-F16</f>
        <v>0</v>
      </c>
      <c r="H16" s="69">
        <f t="shared" si="0"/>
        <v>17816.487830000002</v>
      </c>
      <c r="I16" s="69">
        <f>F16/D16*100</f>
        <v>6.5325771307495035</v>
      </c>
      <c r="M16" s="144"/>
    </row>
    <row r="17" spans="1:9" s="89" customFormat="1" ht="37.5" customHeight="1" x14ac:dyDescent="0.25">
      <c r="A17" s="67" t="s">
        <v>184</v>
      </c>
      <c r="B17" s="59" t="s">
        <v>17</v>
      </c>
      <c r="C17" s="59" t="s">
        <v>215</v>
      </c>
      <c r="D17" s="72">
        <v>150</v>
      </c>
      <c r="E17" s="72">
        <v>100</v>
      </c>
      <c r="F17" s="72">
        <v>100</v>
      </c>
      <c r="G17" s="22">
        <f t="shared" si="3"/>
        <v>0</v>
      </c>
      <c r="H17" s="69">
        <f t="shared" si="0"/>
        <v>50</v>
      </c>
      <c r="I17" s="69">
        <f>F17/D17*100</f>
        <v>66.666666666666657</v>
      </c>
    </row>
    <row r="18" spans="1:9" s="89" customFormat="1" ht="54.75" customHeight="1" x14ac:dyDescent="0.25">
      <c r="A18" s="67" t="s">
        <v>185</v>
      </c>
      <c r="B18" s="77">
        <v>441</v>
      </c>
      <c r="C18" s="59" t="s">
        <v>196</v>
      </c>
      <c r="D18" s="72">
        <v>300</v>
      </c>
      <c r="E18" s="72">
        <v>138.21378999999999</v>
      </c>
      <c r="F18" s="72">
        <v>138.21378999999999</v>
      </c>
      <c r="G18" s="22">
        <f t="shared" si="3"/>
        <v>0</v>
      </c>
      <c r="H18" s="69">
        <f t="shared" si="0"/>
        <v>161.78621000000001</v>
      </c>
      <c r="I18" s="69">
        <f>F18/D18*100</f>
        <v>46.071263333333327</v>
      </c>
    </row>
    <row r="19" spans="1:9" s="89" customFormat="1" ht="60" customHeight="1" x14ac:dyDescent="0.25">
      <c r="A19" s="67" t="s">
        <v>497</v>
      </c>
      <c r="B19" s="77">
        <v>444</v>
      </c>
      <c r="C19" s="59" t="s">
        <v>512</v>
      </c>
      <c r="D19" s="72">
        <v>16903.207200000001</v>
      </c>
      <c r="E19" s="72">
        <v>0</v>
      </c>
      <c r="F19" s="72">
        <v>0</v>
      </c>
      <c r="G19" s="22">
        <f t="shared" si="3"/>
        <v>0</v>
      </c>
      <c r="H19" s="69">
        <f t="shared" si="0"/>
        <v>16903.207200000001</v>
      </c>
      <c r="I19" s="69">
        <f t="shared" ref="I19:I39" si="4">F19/D19*100</f>
        <v>0</v>
      </c>
    </row>
    <row r="20" spans="1:9" s="89" customFormat="1" ht="60" customHeight="1" x14ac:dyDescent="0.25">
      <c r="A20" s="67" t="s">
        <v>498</v>
      </c>
      <c r="B20" s="77">
        <v>444</v>
      </c>
      <c r="C20" s="59" t="s">
        <v>513</v>
      </c>
      <c r="D20" s="72">
        <v>1400.62</v>
      </c>
      <c r="E20" s="72">
        <v>0</v>
      </c>
      <c r="F20" s="72">
        <v>0</v>
      </c>
      <c r="G20" s="22">
        <f t="shared" si="3"/>
        <v>0</v>
      </c>
      <c r="H20" s="69">
        <f t="shared" si="0"/>
        <v>1400.62</v>
      </c>
      <c r="I20" s="69">
        <f t="shared" si="4"/>
        <v>0</v>
      </c>
    </row>
    <row r="21" spans="1:9" s="89" customFormat="1" ht="93.75" customHeight="1" x14ac:dyDescent="0.25">
      <c r="A21" s="70" t="s">
        <v>499</v>
      </c>
      <c r="B21" s="77">
        <v>441</v>
      </c>
      <c r="C21" s="59" t="s">
        <v>514</v>
      </c>
      <c r="D21" s="72">
        <v>730.12409000000002</v>
      </c>
      <c r="E21" s="72">
        <v>109.23448</v>
      </c>
      <c r="F21" s="72">
        <v>109.23448</v>
      </c>
      <c r="G21" s="22">
        <f t="shared" si="3"/>
        <v>0</v>
      </c>
      <c r="H21" s="69">
        <f t="shared" si="0"/>
        <v>620.88961000000006</v>
      </c>
      <c r="I21" s="69">
        <f t="shared" si="4"/>
        <v>14.961084217889592</v>
      </c>
    </row>
    <row r="22" spans="1:9" s="89" customFormat="1" ht="34.5" customHeight="1" x14ac:dyDescent="0.25">
      <c r="A22" s="67" t="s">
        <v>500</v>
      </c>
      <c r="B22" s="77">
        <v>444</v>
      </c>
      <c r="C22" s="59" t="s">
        <v>515</v>
      </c>
      <c r="D22" s="72">
        <v>3467.4452299999998</v>
      </c>
      <c r="E22" s="72">
        <v>0</v>
      </c>
      <c r="F22" s="72">
        <v>0</v>
      </c>
      <c r="G22" s="22">
        <f t="shared" si="3"/>
        <v>0</v>
      </c>
      <c r="H22" s="69">
        <f t="shared" si="0"/>
        <v>3467.4452299999998</v>
      </c>
      <c r="I22" s="69">
        <f t="shared" si="4"/>
        <v>0</v>
      </c>
    </row>
    <row r="23" spans="1:9" s="89" customFormat="1" ht="65.25" customHeight="1" x14ac:dyDescent="0.25">
      <c r="A23" s="67" t="s">
        <v>501</v>
      </c>
      <c r="B23" s="77">
        <v>444</v>
      </c>
      <c r="C23" s="59" t="s">
        <v>516</v>
      </c>
      <c r="D23" s="72">
        <v>50461.99</v>
      </c>
      <c r="E23" s="72">
        <v>3223.87</v>
      </c>
      <c r="F23" s="72">
        <v>3223.87</v>
      </c>
      <c r="G23" s="22">
        <f t="shared" si="3"/>
        <v>0</v>
      </c>
      <c r="H23" s="69">
        <f t="shared" si="0"/>
        <v>47238.119999999995</v>
      </c>
      <c r="I23" s="69">
        <f t="shared" si="4"/>
        <v>6.3887096010284177</v>
      </c>
    </row>
    <row r="24" spans="1:9" s="89" customFormat="1" ht="61.5" customHeight="1" x14ac:dyDescent="0.25">
      <c r="A24" s="67" t="s">
        <v>502</v>
      </c>
      <c r="B24" s="77">
        <v>444</v>
      </c>
      <c r="C24" s="59" t="s">
        <v>392</v>
      </c>
      <c r="D24" s="72">
        <v>1281.43508</v>
      </c>
      <c r="E24" s="72">
        <v>0</v>
      </c>
      <c r="F24" s="72">
        <v>0</v>
      </c>
      <c r="G24" s="22">
        <f t="shared" si="3"/>
        <v>0</v>
      </c>
      <c r="H24" s="69">
        <f t="shared" si="0"/>
        <v>1281.43508</v>
      </c>
      <c r="I24" s="69">
        <f t="shared" si="4"/>
        <v>0</v>
      </c>
    </row>
    <row r="25" spans="1:9" s="89" customFormat="1" ht="44.25" customHeight="1" x14ac:dyDescent="0.25">
      <c r="A25" s="67" t="s">
        <v>503</v>
      </c>
      <c r="B25" s="77">
        <v>444</v>
      </c>
      <c r="C25" s="59" t="s">
        <v>517</v>
      </c>
      <c r="D25" s="72">
        <v>6214.4814500000002</v>
      </c>
      <c r="E25" s="72">
        <v>0</v>
      </c>
      <c r="F25" s="72">
        <v>0</v>
      </c>
      <c r="G25" s="22">
        <f t="shared" si="3"/>
        <v>0</v>
      </c>
      <c r="H25" s="69">
        <f t="shared" si="0"/>
        <v>6214.4814500000002</v>
      </c>
      <c r="I25" s="69">
        <f t="shared" si="4"/>
        <v>0</v>
      </c>
    </row>
    <row r="26" spans="1:9" s="89" customFormat="1" ht="60" customHeight="1" x14ac:dyDescent="0.25">
      <c r="A26" s="67" t="s">
        <v>504</v>
      </c>
      <c r="B26" s="59" t="s">
        <v>12</v>
      </c>
      <c r="C26" s="59" t="s">
        <v>518</v>
      </c>
      <c r="D26" s="72">
        <v>3986.0906500000001</v>
      </c>
      <c r="E26" s="72">
        <v>0</v>
      </c>
      <c r="F26" s="72">
        <v>0</v>
      </c>
      <c r="G26" s="22">
        <f t="shared" si="3"/>
        <v>0</v>
      </c>
      <c r="H26" s="69">
        <f t="shared" si="0"/>
        <v>3986.0906500000001</v>
      </c>
      <c r="I26" s="69">
        <f t="shared" si="4"/>
        <v>0</v>
      </c>
    </row>
    <row r="27" spans="1:9" ht="55.5" customHeight="1" x14ac:dyDescent="0.25">
      <c r="A27" s="67" t="s">
        <v>505</v>
      </c>
      <c r="B27" s="129" t="s">
        <v>12</v>
      </c>
      <c r="C27" s="59" t="s">
        <v>519</v>
      </c>
      <c r="D27" s="72">
        <v>2237.5754999999999</v>
      </c>
      <c r="E27" s="72">
        <v>447.51510000000002</v>
      </c>
      <c r="F27" s="72">
        <v>447.51510000000002</v>
      </c>
      <c r="G27" s="22">
        <f t="shared" si="3"/>
        <v>0</v>
      </c>
      <c r="H27" s="69">
        <f t="shared" si="0"/>
        <v>1790.0603999999998</v>
      </c>
      <c r="I27" s="69">
        <f t="shared" si="4"/>
        <v>20</v>
      </c>
    </row>
    <row r="28" spans="1:9" ht="55.5" customHeight="1" x14ac:dyDescent="0.25">
      <c r="A28" s="67" t="s">
        <v>506</v>
      </c>
      <c r="B28" s="129" t="s">
        <v>12</v>
      </c>
      <c r="C28" s="59" t="s">
        <v>520</v>
      </c>
      <c r="D28" s="72">
        <v>3680.4416900000001</v>
      </c>
      <c r="E28" s="72">
        <v>0</v>
      </c>
      <c r="F28" s="72">
        <v>0</v>
      </c>
      <c r="G28" s="22">
        <f t="shared" si="3"/>
        <v>0</v>
      </c>
      <c r="H28" s="69">
        <f t="shared" si="0"/>
        <v>3680.4416900000001</v>
      </c>
      <c r="I28" s="69">
        <f t="shared" si="4"/>
        <v>0</v>
      </c>
    </row>
    <row r="29" spans="1:9" ht="90" customHeight="1" x14ac:dyDescent="0.25">
      <c r="A29" s="70" t="s">
        <v>507</v>
      </c>
      <c r="B29" s="129" t="s">
        <v>17</v>
      </c>
      <c r="C29" s="59" t="s">
        <v>521</v>
      </c>
      <c r="D29" s="72">
        <v>675.32685000000004</v>
      </c>
      <c r="E29" s="72">
        <v>85.496120000000005</v>
      </c>
      <c r="F29" s="72">
        <v>85.496120000000005</v>
      </c>
      <c r="G29" s="22">
        <f t="shared" si="3"/>
        <v>0</v>
      </c>
      <c r="H29" s="69">
        <f t="shared" si="0"/>
        <v>589.83073000000002</v>
      </c>
      <c r="I29" s="69">
        <f t="shared" si="4"/>
        <v>12.65996161710437</v>
      </c>
    </row>
    <row r="30" spans="1:9" ht="101.25" customHeight="1" x14ac:dyDescent="0.25">
      <c r="A30" s="70" t="s">
        <v>508</v>
      </c>
      <c r="B30" s="129" t="s">
        <v>12</v>
      </c>
      <c r="C30" s="59" t="s">
        <v>522</v>
      </c>
      <c r="D30" s="72">
        <v>195</v>
      </c>
      <c r="E30" s="72">
        <v>139.60954000000001</v>
      </c>
      <c r="F30" s="72">
        <v>139.60954000000001</v>
      </c>
      <c r="G30" s="22">
        <f t="shared" si="3"/>
        <v>0</v>
      </c>
      <c r="H30" s="69">
        <f t="shared" si="0"/>
        <v>55.39045999999999</v>
      </c>
      <c r="I30" s="69">
        <f t="shared" si="4"/>
        <v>71.594635897435893</v>
      </c>
    </row>
    <row r="31" spans="1:9" ht="111.75" customHeight="1" x14ac:dyDescent="0.25">
      <c r="A31" s="70" t="s">
        <v>509</v>
      </c>
      <c r="B31" s="129" t="s">
        <v>12</v>
      </c>
      <c r="C31" s="59" t="s">
        <v>523</v>
      </c>
      <c r="D31" s="72">
        <v>164</v>
      </c>
      <c r="E31" s="72">
        <v>0</v>
      </c>
      <c r="F31" s="72">
        <v>0</v>
      </c>
      <c r="G31" s="22">
        <f t="shared" si="3"/>
        <v>0</v>
      </c>
      <c r="H31" s="69">
        <f t="shared" si="0"/>
        <v>164</v>
      </c>
      <c r="I31" s="69">
        <f t="shared" si="4"/>
        <v>0</v>
      </c>
    </row>
    <row r="32" spans="1:9" ht="104.25" customHeight="1" x14ac:dyDescent="0.25">
      <c r="A32" s="70" t="s">
        <v>510</v>
      </c>
      <c r="B32" s="129" t="s">
        <v>12</v>
      </c>
      <c r="C32" s="59" t="s">
        <v>524</v>
      </c>
      <c r="D32" s="72">
        <v>21.66667</v>
      </c>
      <c r="E32" s="72">
        <v>15.512180000000001</v>
      </c>
      <c r="F32" s="72">
        <v>15.512180000000001</v>
      </c>
      <c r="G32" s="22">
        <f t="shared" si="3"/>
        <v>0</v>
      </c>
      <c r="H32" s="69">
        <f t="shared" si="0"/>
        <v>6.1544899999999991</v>
      </c>
      <c r="I32" s="69">
        <f t="shared" si="4"/>
        <v>71.594665908512951</v>
      </c>
    </row>
    <row r="33" spans="1:9" ht="110.25" customHeight="1" x14ac:dyDescent="0.25">
      <c r="A33" s="70" t="s">
        <v>511</v>
      </c>
      <c r="B33" s="129" t="s">
        <v>12</v>
      </c>
      <c r="C33" s="59" t="s">
        <v>525</v>
      </c>
      <c r="D33" s="72">
        <v>18.22223</v>
      </c>
      <c r="E33" s="72">
        <v>0</v>
      </c>
      <c r="F33" s="72">
        <v>0</v>
      </c>
      <c r="G33" s="104">
        <f t="shared" si="3"/>
        <v>0</v>
      </c>
      <c r="H33" s="55">
        <f t="shared" si="0"/>
        <v>18.22223</v>
      </c>
      <c r="I33" s="69">
        <f t="shared" si="4"/>
        <v>0</v>
      </c>
    </row>
    <row r="34" spans="1:9" ht="45" hidden="1" x14ac:dyDescent="0.25">
      <c r="A34" s="190" t="s">
        <v>507</v>
      </c>
      <c r="B34" s="171" t="s">
        <v>274</v>
      </c>
      <c r="C34" s="191" t="s">
        <v>521</v>
      </c>
      <c r="D34" s="192">
        <v>675326.85</v>
      </c>
      <c r="E34" s="192">
        <v>85496.12</v>
      </c>
      <c r="F34" s="192">
        <v>85496.12</v>
      </c>
      <c r="G34" s="145">
        <f t="shared" ref="G34:G37" si="5">E34-F34</f>
        <v>0</v>
      </c>
      <c r="H34" s="20">
        <f t="shared" si="0"/>
        <v>589830.73</v>
      </c>
      <c r="I34" s="69">
        <f t="shared" si="4"/>
        <v>12.65996161710437</v>
      </c>
    </row>
    <row r="35" spans="1:9" ht="45" hidden="1" x14ac:dyDescent="0.25">
      <c r="A35" s="187" t="s">
        <v>508</v>
      </c>
      <c r="B35" s="129" t="s">
        <v>275</v>
      </c>
      <c r="C35" s="188" t="s">
        <v>522</v>
      </c>
      <c r="D35" s="189">
        <v>195000</v>
      </c>
      <c r="E35" s="189">
        <v>139609.54</v>
      </c>
      <c r="F35" s="189">
        <v>139609.54</v>
      </c>
      <c r="G35" s="21">
        <f t="shared" si="5"/>
        <v>0</v>
      </c>
      <c r="H35" s="20">
        <f t="shared" si="0"/>
        <v>55390.459999999992</v>
      </c>
      <c r="I35" s="69">
        <f t="shared" si="4"/>
        <v>71.594635897435893</v>
      </c>
    </row>
    <row r="36" spans="1:9" ht="56.25" hidden="1" x14ac:dyDescent="0.25">
      <c r="A36" s="187" t="s">
        <v>509</v>
      </c>
      <c r="B36" s="129" t="s">
        <v>276</v>
      </c>
      <c r="C36" s="188" t="s">
        <v>523</v>
      </c>
      <c r="D36" s="189">
        <v>164000</v>
      </c>
      <c r="E36" s="189">
        <v>0</v>
      </c>
      <c r="F36" s="189">
        <v>0</v>
      </c>
      <c r="G36" s="21">
        <f t="shared" si="5"/>
        <v>0</v>
      </c>
      <c r="H36" s="20">
        <f t="shared" si="0"/>
        <v>164000</v>
      </c>
      <c r="I36" s="69">
        <f t="shared" si="4"/>
        <v>0</v>
      </c>
    </row>
    <row r="37" spans="1:9" ht="56.25" hidden="1" x14ac:dyDescent="0.25">
      <c r="A37" s="187" t="s">
        <v>510</v>
      </c>
      <c r="B37" s="129" t="s">
        <v>277</v>
      </c>
      <c r="C37" s="188" t="s">
        <v>524</v>
      </c>
      <c r="D37" s="189">
        <v>21666.67</v>
      </c>
      <c r="E37" s="189">
        <v>15512.18</v>
      </c>
      <c r="F37" s="189">
        <v>15512.18</v>
      </c>
      <c r="G37" s="21">
        <f t="shared" si="5"/>
        <v>0</v>
      </c>
      <c r="H37" s="20">
        <f t="shared" si="0"/>
        <v>6154.489999999998</v>
      </c>
      <c r="I37" s="69">
        <f t="shared" si="4"/>
        <v>71.594665908512951</v>
      </c>
    </row>
    <row r="38" spans="1:9" ht="56.25" hidden="1" x14ac:dyDescent="0.25">
      <c r="A38" s="187" t="s">
        <v>511</v>
      </c>
      <c r="B38" s="20"/>
      <c r="C38" s="188" t="s">
        <v>525</v>
      </c>
      <c r="D38" s="189">
        <v>18222.23</v>
      </c>
      <c r="E38" s="189">
        <v>0</v>
      </c>
      <c r="F38" s="189">
        <v>0</v>
      </c>
      <c r="G38" s="21"/>
      <c r="H38" s="20"/>
      <c r="I38" s="69">
        <f t="shared" si="4"/>
        <v>0</v>
      </c>
    </row>
    <row r="39" spans="1:9" ht="15.75" hidden="1" x14ac:dyDescent="0.25">
      <c r="A39" s="19"/>
      <c r="B39" s="20"/>
      <c r="C39" s="20"/>
      <c r="D39" s="21"/>
      <c r="E39" s="21"/>
      <c r="F39" s="22"/>
      <c r="G39" s="21"/>
      <c r="H39" s="20"/>
      <c r="I39" s="69" t="e">
        <f t="shared" si="4"/>
        <v>#DIV/0!</v>
      </c>
    </row>
    <row r="40" spans="1:9" s="88" customFormat="1" ht="40.5" customHeight="1" x14ac:dyDescent="0.25">
      <c r="A40" s="15" t="s">
        <v>7</v>
      </c>
      <c r="B40" s="16"/>
      <c r="C40" s="58">
        <v>220000000</v>
      </c>
      <c r="D40" s="18">
        <f>SUM(D41:D45)</f>
        <v>15321.854219999997</v>
      </c>
      <c r="E40" s="18">
        <f>SUM(E41:E45)</f>
        <v>2660.0496800000001</v>
      </c>
      <c r="F40" s="18">
        <f>SUM(F41:F45)</f>
        <v>2660.0496800000001</v>
      </c>
      <c r="G40" s="18">
        <f t="shared" ref="G40:G143" si="6">E40-F40</f>
        <v>0</v>
      </c>
      <c r="H40" s="18">
        <f t="shared" ref="H40:H140" si="7">D40-F40</f>
        <v>12661.804539999997</v>
      </c>
      <c r="I40" s="18">
        <f t="shared" ref="I40:I49" si="8">F40/D40*100</f>
        <v>17.361147298528472</v>
      </c>
    </row>
    <row r="41" spans="1:9" ht="42" customHeight="1" x14ac:dyDescent="0.25">
      <c r="A41" s="67" t="s">
        <v>42</v>
      </c>
      <c r="B41" s="23" t="s">
        <v>12</v>
      </c>
      <c r="C41" s="59" t="s">
        <v>81</v>
      </c>
      <c r="D41" s="72">
        <v>344.75599999999997</v>
      </c>
      <c r="E41" s="72">
        <v>241.53890000000001</v>
      </c>
      <c r="F41" s="72">
        <v>241.53890000000001</v>
      </c>
      <c r="G41" s="69">
        <f t="shared" si="6"/>
        <v>0</v>
      </c>
      <c r="H41" s="55">
        <f t="shared" si="7"/>
        <v>103.21709999999996</v>
      </c>
      <c r="I41" s="55">
        <f t="shared" si="8"/>
        <v>70.060825627400263</v>
      </c>
    </row>
    <row r="42" spans="1:9" ht="47.25" customHeight="1" x14ac:dyDescent="0.25">
      <c r="A42" s="67" t="s">
        <v>8</v>
      </c>
      <c r="B42" s="23" t="s">
        <v>12</v>
      </c>
      <c r="C42" s="59" t="s">
        <v>80</v>
      </c>
      <c r="D42" s="72">
        <v>1757.7653</v>
      </c>
      <c r="E42" s="72">
        <v>1420.2214799999999</v>
      </c>
      <c r="F42" s="72">
        <v>1420.2214799999999</v>
      </c>
      <c r="G42" s="69">
        <f t="shared" si="6"/>
        <v>0</v>
      </c>
      <c r="H42" s="55">
        <f t="shared" si="7"/>
        <v>337.5438200000001</v>
      </c>
      <c r="I42" s="55">
        <f t="shared" si="8"/>
        <v>80.796991498239265</v>
      </c>
    </row>
    <row r="43" spans="1:9" ht="57" customHeight="1" x14ac:dyDescent="0.25">
      <c r="A43" s="67" t="s">
        <v>395</v>
      </c>
      <c r="B43" s="23" t="s">
        <v>12</v>
      </c>
      <c r="C43" s="59" t="s">
        <v>393</v>
      </c>
      <c r="D43" s="72">
        <v>2843.7</v>
      </c>
      <c r="E43" s="72">
        <v>853.1</v>
      </c>
      <c r="F43" s="72">
        <v>853.1</v>
      </c>
      <c r="G43" s="69">
        <f t="shared" si="6"/>
        <v>0</v>
      </c>
      <c r="H43" s="55">
        <f t="shared" si="7"/>
        <v>1990.6</v>
      </c>
      <c r="I43" s="55">
        <f t="shared" si="8"/>
        <v>29.999648345465417</v>
      </c>
    </row>
    <row r="44" spans="1:9" ht="55.5" customHeight="1" x14ac:dyDescent="0.25">
      <c r="A44" s="67" t="s">
        <v>526</v>
      </c>
      <c r="B44" s="23" t="s">
        <v>12</v>
      </c>
      <c r="C44" s="59" t="s">
        <v>528</v>
      </c>
      <c r="D44" s="72">
        <v>1044.56492</v>
      </c>
      <c r="E44" s="72">
        <v>145.1893</v>
      </c>
      <c r="F44" s="72">
        <v>145.1893</v>
      </c>
      <c r="G44" s="69">
        <f t="shared" si="6"/>
        <v>0</v>
      </c>
      <c r="H44" s="55">
        <f t="shared" si="7"/>
        <v>899.37562000000003</v>
      </c>
      <c r="I44" s="55">
        <f t="shared" si="8"/>
        <v>13.89949989896272</v>
      </c>
    </row>
    <row r="45" spans="1:9" ht="72.75" customHeight="1" x14ac:dyDescent="0.25">
      <c r="A45" s="67" t="s">
        <v>527</v>
      </c>
      <c r="B45" s="23" t="s">
        <v>12</v>
      </c>
      <c r="C45" s="59" t="s">
        <v>394</v>
      </c>
      <c r="D45" s="72">
        <v>9331.0679999999993</v>
      </c>
      <c r="E45" s="72">
        <v>0</v>
      </c>
      <c r="F45" s="72">
        <v>0</v>
      </c>
      <c r="G45" s="69">
        <f t="shared" si="6"/>
        <v>0</v>
      </c>
      <c r="H45" s="55">
        <f t="shared" si="7"/>
        <v>9331.0679999999993</v>
      </c>
      <c r="I45" s="55">
        <f t="shared" si="8"/>
        <v>0</v>
      </c>
    </row>
    <row r="46" spans="1:9" s="88" customFormat="1" ht="45" customHeight="1" x14ac:dyDescent="0.25">
      <c r="A46" s="15" t="s">
        <v>11</v>
      </c>
      <c r="B46" s="24"/>
      <c r="C46" s="17" t="s">
        <v>79</v>
      </c>
      <c r="D46" s="18">
        <f>SUM(D47:D76)</f>
        <v>54504.43046000001</v>
      </c>
      <c r="E46" s="18">
        <f>SUM(E47:E76)</f>
        <v>16960.165449999997</v>
      </c>
      <c r="F46" s="18">
        <f>SUM(F47:F76)</f>
        <v>16960.165449999997</v>
      </c>
      <c r="G46" s="18">
        <f t="shared" si="6"/>
        <v>0</v>
      </c>
      <c r="H46" s="18">
        <f t="shared" si="7"/>
        <v>37544.265010000017</v>
      </c>
      <c r="I46" s="18">
        <f t="shared" si="8"/>
        <v>31.11704004034463</v>
      </c>
    </row>
    <row r="47" spans="1:9" ht="111" customHeight="1" x14ac:dyDescent="0.25">
      <c r="A47" s="70" t="s">
        <v>396</v>
      </c>
      <c r="B47" s="79">
        <v>444</v>
      </c>
      <c r="C47" s="59" t="s">
        <v>78</v>
      </c>
      <c r="D47" s="72">
        <v>14229.313560000001</v>
      </c>
      <c r="E47" s="72">
        <v>4595.5535799999998</v>
      </c>
      <c r="F47" s="72">
        <v>4595.5535799999998</v>
      </c>
      <c r="G47" s="22">
        <f t="shared" si="6"/>
        <v>0</v>
      </c>
      <c r="H47" s="55">
        <f t="shared" si="7"/>
        <v>9633.7599800000007</v>
      </c>
      <c r="I47" s="55">
        <f t="shared" si="8"/>
        <v>32.29638282002972</v>
      </c>
    </row>
    <row r="48" spans="1:9" ht="65.25" customHeight="1" x14ac:dyDescent="0.25">
      <c r="A48" s="67" t="s">
        <v>397</v>
      </c>
      <c r="B48" s="79">
        <v>444</v>
      </c>
      <c r="C48" s="59" t="s">
        <v>77</v>
      </c>
      <c r="D48" s="72">
        <v>3185.73</v>
      </c>
      <c r="E48" s="72">
        <v>1452.06</v>
      </c>
      <c r="F48" s="72">
        <v>1452.06</v>
      </c>
      <c r="G48" s="22">
        <f t="shared" si="6"/>
        <v>0</v>
      </c>
      <c r="H48" s="55">
        <f t="shared" si="7"/>
        <v>1733.67</v>
      </c>
      <c r="I48" s="55">
        <f t="shared" si="8"/>
        <v>45.580133909653355</v>
      </c>
    </row>
    <row r="49" spans="1:9" ht="178.5" customHeight="1" x14ac:dyDescent="0.25">
      <c r="A49" s="70" t="s">
        <v>529</v>
      </c>
      <c r="B49" s="23" t="s">
        <v>12</v>
      </c>
      <c r="C49" s="59" t="s">
        <v>539</v>
      </c>
      <c r="D49" s="72">
        <v>5402.2</v>
      </c>
      <c r="E49" s="72">
        <v>1953.44184</v>
      </c>
      <c r="F49" s="72">
        <v>1953.44184</v>
      </c>
      <c r="G49" s="22">
        <f t="shared" si="6"/>
        <v>0</v>
      </c>
      <c r="H49" s="55">
        <f t="shared" si="7"/>
        <v>3448.7581599999999</v>
      </c>
      <c r="I49" s="55">
        <f t="shared" si="8"/>
        <v>36.1601169893747</v>
      </c>
    </row>
    <row r="50" spans="1:9" ht="150.75" customHeight="1" x14ac:dyDescent="0.25">
      <c r="A50" s="70" t="s">
        <v>530</v>
      </c>
      <c r="B50" s="23" t="s">
        <v>12</v>
      </c>
      <c r="C50" s="59" t="s">
        <v>540</v>
      </c>
      <c r="D50" s="72">
        <v>2501.6999999999998</v>
      </c>
      <c r="E50" s="72">
        <v>738.30349999999999</v>
      </c>
      <c r="F50" s="72">
        <v>738.30349999999999</v>
      </c>
      <c r="G50" s="22">
        <f t="shared" si="6"/>
        <v>0</v>
      </c>
      <c r="H50" s="55">
        <f t="shared" si="7"/>
        <v>1763.3964999999998</v>
      </c>
      <c r="I50" s="55">
        <f t="shared" ref="I50:I140" si="9">F50/D50*100</f>
        <v>29.512071791181999</v>
      </c>
    </row>
    <row r="51" spans="1:9" ht="165.75" customHeight="1" x14ac:dyDescent="0.25">
      <c r="A51" s="70" t="s">
        <v>531</v>
      </c>
      <c r="B51" s="79">
        <v>444</v>
      </c>
      <c r="C51" s="59" t="s">
        <v>541</v>
      </c>
      <c r="D51" s="72">
        <v>9509.4282899999998</v>
      </c>
      <c r="E51" s="72">
        <v>2426.1094800000001</v>
      </c>
      <c r="F51" s="72">
        <v>2426.1094800000001</v>
      </c>
      <c r="G51" s="22">
        <f t="shared" si="6"/>
        <v>0</v>
      </c>
      <c r="H51" s="55">
        <f t="shared" si="7"/>
        <v>7083.3188099999998</v>
      </c>
      <c r="I51" s="55">
        <f t="shared" si="9"/>
        <v>25.512674432292293</v>
      </c>
    </row>
    <row r="52" spans="1:9" ht="173.25" customHeight="1" x14ac:dyDescent="0.25">
      <c r="A52" s="70" t="s">
        <v>532</v>
      </c>
      <c r="B52" s="61">
        <v>444</v>
      </c>
      <c r="C52" s="59" t="s">
        <v>542</v>
      </c>
      <c r="D52" s="72">
        <v>587.16147999999998</v>
      </c>
      <c r="E52" s="72">
        <v>0</v>
      </c>
      <c r="F52" s="72">
        <v>0</v>
      </c>
      <c r="G52" s="22">
        <f t="shared" si="6"/>
        <v>0</v>
      </c>
      <c r="H52" s="55">
        <f t="shared" si="7"/>
        <v>587.16147999999998</v>
      </c>
      <c r="I52" s="55">
        <f t="shared" si="9"/>
        <v>0</v>
      </c>
    </row>
    <row r="53" spans="1:9" ht="171" customHeight="1" x14ac:dyDescent="0.25">
      <c r="A53" s="70" t="s">
        <v>533</v>
      </c>
      <c r="B53" s="23" t="s">
        <v>12</v>
      </c>
      <c r="C53" s="59" t="s">
        <v>543</v>
      </c>
      <c r="D53" s="72">
        <v>7.5276899999999998</v>
      </c>
      <c r="E53" s="72">
        <v>0</v>
      </c>
      <c r="F53" s="72">
        <v>0</v>
      </c>
      <c r="G53" s="22">
        <f t="shared" si="6"/>
        <v>0</v>
      </c>
      <c r="H53" s="55">
        <f t="shared" si="7"/>
        <v>7.5276899999999998</v>
      </c>
      <c r="I53" s="55">
        <f t="shared" si="9"/>
        <v>0</v>
      </c>
    </row>
    <row r="54" spans="1:9" ht="126" customHeight="1" x14ac:dyDescent="0.25">
      <c r="A54" s="70" t="s">
        <v>534</v>
      </c>
      <c r="B54" s="23" t="s">
        <v>12</v>
      </c>
      <c r="C54" s="59" t="s">
        <v>544</v>
      </c>
      <c r="D54" s="72">
        <v>6570.3</v>
      </c>
      <c r="E54" s="72">
        <v>921.40992000000006</v>
      </c>
      <c r="F54" s="72">
        <v>921.40992000000006</v>
      </c>
      <c r="G54" s="22">
        <f t="shared" si="6"/>
        <v>0</v>
      </c>
      <c r="H54" s="55">
        <f t="shared" si="7"/>
        <v>5648.8900800000001</v>
      </c>
      <c r="I54" s="55">
        <f t="shared" si="9"/>
        <v>14.023863750513677</v>
      </c>
    </row>
    <row r="55" spans="1:9" ht="24.75" customHeight="1" x14ac:dyDescent="0.25">
      <c r="A55" s="67" t="s">
        <v>535</v>
      </c>
      <c r="B55" s="23" t="s">
        <v>12</v>
      </c>
      <c r="C55" s="59" t="s">
        <v>545</v>
      </c>
      <c r="D55" s="72">
        <v>286.5</v>
      </c>
      <c r="E55" s="72">
        <v>0</v>
      </c>
      <c r="F55" s="72">
        <v>0</v>
      </c>
      <c r="G55" s="22">
        <f t="shared" si="6"/>
        <v>0</v>
      </c>
      <c r="H55" s="55">
        <f t="shared" si="7"/>
        <v>286.5</v>
      </c>
      <c r="I55" s="55">
        <f t="shared" si="9"/>
        <v>0</v>
      </c>
    </row>
    <row r="56" spans="1:9" ht="30.75" customHeight="1" x14ac:dyDescent="0.25">
      <c r="A56" s="67" t="s">
        <v>536</v>
      </c>
      <c r="B56" s="23" t="s">
        <v>12</v>
      </c>
      <c r="C56" s="59" t="s">
        <v>546</v>
      </c>
      <c r="D56" s="72">
        <v>738.4</v>
      </c>
      <c r="E56" s="72">
        <v>107.21129999999999</v>
      </c>
      <c r="F56" s="72">
        <v>107.21129999999999</v>
      </c>
      <c r="G56" s="22">
        <f t="shared" si="6"/>
        <v>0</v>
      </c>
      <c r="H56" s="55">
        <f t="shared" si="7"/>
        <v>631.18869999999993</v>
      </c>
      <c r="I56" s="55">
        <f t="shared" si="9"/>
        <v>14.519406825568797</v>
      </c>
    </row>
    <row r="57" spans="1:9" ht="34.5" customHeight="1" x14ac:dyDescent="0.25">
      <c r="A57" s="67" t="s">
        <v>68</v>
      </c>
      <c r="B57" s="23" t="s">
        <v>12</v>
      </c>
      <c r="C57" s="59" t="s">
        <v>547</v>
      </c>
      <c r="D57" s="72">
        <v>803.99998000000005</v>
      </c>
      <c r="E57" s="72">
        <v>0</v>
      </c>
      <c r="F57" s="72">
        <v>0</v>
      </c>
      <c r="G57" s="22">
        <f t="shared" si="6"/>
        <v>0</v>
      </c>
      <c r="H57" s="55">
        <f t="shared" si="7"/>
        <v>803.99998000000005</v>
      </c>
      <c r="I57" s="55">
        <f t="shared" si="9"/>
        <v>0</v>
      </c>
    </row>
    <row r="58" spans="1:9" ht="34.5" customHeight="1" x14ac:dyDescent="0.25">
      <c r="A58" s="67" t="s">
        <v>70</v>
      </c>
      <c r="B58" s="23" t="s">
        <v>12</v>
      </c>
      <c r="C58" s="59" t="s">
        <v>548</v>
      </c>
      <c r="D58" s="72">
        <v>60</v>
      </c>
      <c r="E58" s="72">
        <v>43.5</v>
      </c>
      <c r="F58" s="72">
        <v>43.5</v>
      </c>
      <c r="G58" s="22">
        <f t="shared" si="6"/>
        <v>0</v>
      </c>
      <c r="H58" s="55">
        <f t="shared" si="7"/>
        <v>16.5</v>
      </c>
      <c r="I58" s="55">
        <f t="shared" si="9"/>
        <v>72.5</v>
      </c>
    </row>
    <row r="59" spans="1:9" ht="26.25" customHeight="1" x14ac:dyDescent="0.25">
      <c r="A59" s="67" t="s">
        <v>71</v>
      </c>
      <c r="B59" s="23" t="s">
        <v>12</v>
      </c>
      <c r="C59" s="59" t="s">
        <v>549</v>
      </c>
      <c r="D59" s="72">
        <v>234.4</v>
      </c>
      <c r="E59" s="72">
        <v>0</v>
      </c>
      <c r="F59" s="72">
        <v>0</v>
      </c>
      <c r="G59" s="22">
        <f t="shared" si="6"/>
        <v>0</v>
      </c>
      <c r="H59" s="55">
        <f t="shared" si="7"/>
        <v>234.4</v>
      </c>
      <c r="I59" s="55">
        <f t="shared" si="9"/>
        <v>0</v>
      </c>
    </row>
    <row r="60" spans="1:9" ht="26.25" customHeight="1" x14ac:dyDescent="0.25">
      <c r="A60" s="67" t="s">
        <v>73</v>
      </c>
      <c r="B60" s="23" t="s">
        <v>12</v>
      </c>
      <c r="C60" s="59" t="s">
        <v>550</v>
      </c>
      <c r="D60" s="72">
        <v>449.452</v>
      </c>
      <c r="E60" s="72">
        <v>0</v>
      </c>
      <c r="F60" s="72">
        <v>0</v>
      </c>
      <c r="G60" s="22">
        <f t="shared" si="6"/>
        <v>0</v>
      </c>
      <c r="H60" s="55">
        <f t="shared" si="7"/>
        <v>449.452</v>
      </c>
      <c r="I60" s="55">
        <f t="shared" si="9"/>
        <v>0</v>
      </c>
    </row>
    <row r="61" spans="1:9" ht="26.25" customHeight="1" x14ac:dyDescent="0.25">
      <c r="A61" s="67" t="s">
        <v>74</v>
      </c>
      <c r="B61" s="23" t="s">
        <v>12</v>
      </c>
      <c r="C61" s="59" t="s">
        <v>551</v>
      </c>
      <c r="D61" s="72">
        <v>115.62821</v>
      </c>
      <c r="E61" s="72">
        <v>60.335999999999999</v>
      </c>
      <c r="F61" s="72">
        <v>60.335999999999999</v>
      </c>
      <c r="G61" s="22">
        <f t="shared" si="6"/>
        <v>0</v>
      </c>
      <c r="H61" s="55">
        <f t="shared" si="7"/>
        <v>55.292209999999997</v>
      </c>
      <c r="I61" s="55">
        <f t="shared" si="9"/>
        <v>52.18103782805251</v>
      </c>
    </row>
    <row r="62" spans="1:9" ht="31.5" customHeight="1" x14ac:dyDescent="0.25">
      <c r="A62" s="67" t="s">
        <v>75</v>
      </c>
      <c r="B62" s="23" t="s">
        <v>12</v>
      </c>
      <c r="C62" s="59" t="s">
        <v>552</v>
      </c>
      <c r="D62" s="72">
        <v>80</v>
      </c>
      <c r="E62" s="72">
        <v>80</v>
      </c>
      <c r="F62" s="72">
        <v>80</v>
      </c>
      <c r="G62" s="22">
        <f t="shared" si="6"/>
        <v>0</v>
      </c>
      <c r="H62" s="55">
        <f t="shared" si="7"/>
        <v>0</v>
      </c>
      <c r="I62" s="55">
        <f t="shared" si="9"/>
        <v>100</v>
      </c>
    </row>
    <row r="63" spans="1:9" ht="71.25" customHeight="1" x14ac:dyDescent="0.25">
      <c r="A63" s="67" t="s">
        <v>537</v>
      </c>
      <c r="B63" s="23" t="s">
        <v>12</v>
      </c>
      <c r="C63" s="59" t="s">
        <v>553</v>
      </c>
      <c r="D63" s="72">
        <v>721.89599999999996</v>
      </c>
      <c r="E63" s="72">
        <v>191.97945000000001</v>
      </c>
      <c r="F63" s="72">
        <v>191.97945000000001</v>
      </c>
      <c r="G63" s="22">
        <f t="shared" si="6"/>
        <v>0</v>
      </c>
      <c r="H63" s="55">
        <f t="shared" si="7"/>
        <v>529.91654999999992</v>
      </c>
      <c r="I63" s="55">
        <f t="shared" si="9"/>
        <v>26.59378220685528</v>
      </c>
    </row>
    <row r="64" spans="1:9" ht="60" customHeight="1" x14ac:dyDescent="0.25">
      <c r="A64" s="67" t="s">
        <v>343</v>
      </c>
      <c r="B64" s="23" t="s">
        <v>12</v>
      </c>
      <c r="C64" s="59" t="s">
        <v>554</v>
      </c>
      <c r="D64" s="72">
        <v>698.88</v>
      </c>
      <c r="E64" s="72">
        <v>0</v>
      </c>
      <c r="F64" s="72">
        <v>0</v>
      </c>
      <c r="G64" s="22">
        <f t="shared" si="6"/>
        <v>0</v>
      </c>
      <c r="H64" s="55">
        <f t="shared" si="7"/>
        <v>698.88</v>
      </c>
      <c r="I64" s="55">
        <f t="shared" si="9"/>
        <v>0</v>
      </c>
    </row>
    <row r="65" spans="1:11" ht="31.5" customHeight="1" x14ac:dyDescent="0.25">
      <c r="A65" s="67" t="s">
        <v>538</v>
      </c>
      <c r="B65" s="23" t="s">
        <v>12</v>
      </c>
      <c r="C65" s="59" t="s">
        <v>555</v>
      </c>
      <c r="D65" s="72">
        <v>312</v>
      </c>
      <c r="E65" s="72">
        <v>312</v>
      </c>
      <c r="F65" s="72">
        <v>312</v>
      </c>
      <c r="G65" s="22">
        <f t="shared" si="6"/>
        <v>0</v>
      </c>
      <c r="H65" s="55">
        <f t="shared" si="7"/>
        <v>0</v>
      </c>
      <c r="I65" s="55">
        <f t="shared" si="9"/>
        <v>100</v>
      </c>
    </row>
    <row r="66" spans="1:11" ht="33" customHeight="1" x14ac:dyDescent="0.25">
      <c r="A66" s="67" t="s">
        <v>68</v>
      </c>
      <c r="B66" s="23" t="s">
        <v>12</v>
      </c>
      <c r="C66" s="59" t="s">
        <v>556</v>
      </c>
      <c r="D66" s="72">
        <v>273.76481999999999</v>
      </c>
      <c r="E66" s="72">
        <v>273.76481999999999</v>
      </c>
      <c r="F66" s="72">
        <v>273.76481999999999</v>
      </c>
      <c r="G66" s="22">
        <f t="shared" si="6"/>
        <v>0</v>
      </c>
      <c r="H66" s="55">
        <f t="shared" si="7"/>
        <v>0</v>
      </c>
      <c r="I66" s="55">
        <f t="shared" si="9"/>
        <v>100</v>
      </c>
    </row>
    <row r="67" spans="1:11" ht="28.5" customHeight="1" x14ac:dyDescent="0.25">
      <c r="A67" s="67" t="s">
        <v>71</v>
      </c>
      <c r="B67" s="23" t="s">
        <v>12</v>
      </c>
      <c r="C67" s="59" t="s">
        <v>557</v>
      </c>
      <c r="D67" s="72">
        <v>71.674999999999997</v>
      </c>
      <c r="E67" s="72">
        <v>50</v>
      </c>
      <c r="F67" s="72">
        <v>50</v>
      </c>
      <c r="G67" s="22">
        <f t="shared" si="6"/>
        <v>0</v>
      </c>
      <c r="H67" s="55">
        <f t="shared" si="7"/>
        <v>21.674999999999997</v>
      </c>
      <c r="I67" s="55">
        <f t="shared" si="9"/>
        <v>69.759330310429021</v>
      </c>
    </row>
    <row r="68" spans="1:11" ht="28.5" customHeight="1" x14ac:dyDescent="0.25">
      <c r="A68" s="67" t="s">
        <v>73</v>
      </c>
      <c r="B68" s="23" t="s">
        <v>12</v>
      </c>
      <c r="C68" s="59" t="s">
        <v>558</v>
      </c>
      <c r="D68" s="72">
        <v>239.55099999999999</v>
      </c>
      <c r="E68" s="72">
        <v>148.95026999999999</v>
      </c>
      <c r="F68" s="72">
        <v>148.95026999999999</v>
      </c>
      <c r="G68" s="22">
        <f t="shared" si="6"/>
        <v>0</v>
      </c>
      <c r="H68" s="55">
        <f t="shared" si="7"/>
        <v>90.600729999999999</v>
      </c>
      <c r="I68" s="55">
        <f t="shared" si="9"/>
        <v>62.178938931584504</v>
      </c>
    </row>
    <row r="69" spans="1:11" ht="28.5" customHeight="1" x14ac:dyDescent="0.25">
      <c r="A69" s="67" t="s">
        <v>74</v>
      </c>
      <c r="B69" s="23" t="s">
        <v>12</v>
      </c>
      <c r="C69" s="59" t="s">
        <v>559</v>
      </c>
      <c r="D69" s="72">
        <v>214.81258</v>
      </c>
      <c r="E69" s="72">
        <v>155.04</v>
      </c>
      <c r="F69" s="72">
        <v>155.04</v>
      </c>
      <c r="G69" s="22">
        <f t="shared" si="6"/>
        <v>0</v>
      </c>
      <c r="H69" s="55">
        <f t="shared" si="7"/>
        <v>59.772580000000005</v>
      </c>
      <c r="I69" s="55">
        <f t="shared" si="9"/>
        <v>72.174543967583276</v>
      </c>
    </row>
    <row r="70" spans="1:11" ht="28.5" customHeight="1" x14ac:dyDescent="0.25">
      <c r="A70" s="67" t="s">
        <v>75</v>
      </c>
      <c r="B70" s="23" t="s">
        <v>12</v>
      </c>
      <c r="C70" s="59" t="s">
        <v>560</v>
      </c>
      <c r="D70" s="72">
        <v>611.06042000000002</v>
      </c>
      <c r="E70" s="72">
        <v>597.92899999999997</v>
      </c>
      <c r="F70" s="72">
        <v>597.92899999999997</v>
      </c>
      <c r="G70" s="22">
        <f t="shared" si="6"/>
        <v>0</v>
      </c>
      <c r="H70" s="55">
        <f t="shared" si="7"/>
        <v>13.131420000000048</v>
      </c>
      <c r="I70" s="55">
        <f t="shared" si="9"/>
        <v>97.851043927865589</v>
      </c>
    </row>
    <row r="71" spans="1:11" ht="80.25" customHeight="1" x14ac:dyDescent="0.25">
      <c r="A71" s="67" t="s">
        <v>341</v>
      </c>
      <c r="B71" s="23" t="s">
        <v>12</v>
      </c>
      <c r="C71" s="59" t="s">
        <v>561</v>
      </c>
      <c r="D71" s="72">
        <v>1385.6829</v>
      </c>
      <c r="E71" s="72">
        <v>174.94881000000001</v>
      </c>
      <c r="F71" s="72">
        <v>174.94881000000001</v>
      </c>
      <c r="G71" s="22">
        <f t="shared" si="6"/>
        <v>0</v>
      </c>
      <c r="H71" s="55">
        <f t="shared" si="7"/>
        <v>1210.7340899999999</v>
      </c>
      <c r="I71" s="55">
        <f t="shared" si="9"/>
        <v>12.625457815781663</v>
      </c>
    </row>
    <row r="72" spans="1:11" ht="23.25" customHeight="1" x14ac:dyDescent="0.25">
      <c r="A72" s="67" t="s">
        <v>68</v>
      </c>
      <c r="B72" s="23" t="s">
        <v>12</v>
      </c>
      <c r="C72" s="59" t="s">
        <v>562</v>
      </c>
      <c r="D72" s="72">
        <v>584.13671999999997</v>
      </c>
      <c r="E72" s="72">
        <v>356.94560000000001</v>
      </c>
      <c r="F72" s="72">
        <v>356.94560000000001</v>
      </c>
      <c r="G72" s="22">
        <f t="shared" si="6"/>
        <v>0</v>
      </c>
      <c r="H72" s="55">
        <f t="shared" si="7"/>
        <v>227.19111999999996</v>
      </c>
      <c r="I72" s="55">
        <f t="shared" si="9"/>
        <v>61.106516296390346</v>
      </c>
    </row>
    <row r="73" spans="1:11" ht="23.25" customHeight="1" x14ac:dyDescent="0.25">
      <c r="A73" s="67" t="s">
        <v>75</v>
      </c>
      <c r="B73" s="23" t="s">
        <v>12</v>
      </c>
      <c r="C73" s="59" t="s">
        <v>563</v>
      </c>
      <c r="D73" s="72">
        <v>318.76400000000001</v>
      </c>
      <c r="E73" s="72">
        <v>318.76400000000001</v>
      </c>
      <c r="F73" s="72">
        <v>318.76400000000001</v>
      </c>
      <c r="G73" s="22">
        <f t="shared" si="6"/>
        <v>0</v>
      </c>
      <c r="H73" s="55">
        <f t="shared" si="7"/>
        <v>0</v>
      </c>
      <c r="I73" s="55">
        <f t="shared" si="9"/>
        <v>100</v>
      </c>
    </row>
    <row r="74" spans="1:11" ht="46.5" customHeight="1" x14ac:dyDescent="0.25">
      <c r="A74" s="67" t="s">
        <v>342</v>
      </c>
      <c r="B74" s="23" t="s">
        <v>12</v>
      </c>
      <c r="C74" s="59" t="s">
        <v>564</v>
      </c>
      <c r="D74" s="72">
        <v>1350.12149</v>
      </c>
      <c r="E74" s="72">
        <v>188.62297000000001</v>
      </c>
      <c r="F74" s="72">
        <v>188.62297000000001</v>
      </c>
      <c r="G74" s="22">
        <f t="shared" si="6"/>
        <v>0</v>
      </c>
      <c r="H74" s="55">
        <f t="shared" si="7"/>
        <v>1161.4985200000001</v>
      </c>
      <c r="I74" s="55">
        <f t="shared" si="9"/>
        <v>13.970814582026986</v>
      </c>
    </row>
    <row r="75" spans="1:11" ht="31.5" customHeight="1" x14ac:dyDescent="0.25">
      <c r="A75" s="67" t="s">
        <v>68</v>
      </c>
      <c r="B75" s="23" t="s">
        <v>12</v>
      </c>
      <c r="C75" s="59" t="s">
        <v>565</v>
      </c>
      <c r="D75" s="72">
        <v>2735.4573099999998</v>
      </c>
      <c r="E75" s="72">
        <v>1588.4079099999999</v>
      </c>
      <c r="F75" s="72">
        <v>1588.4079099999999</v>
      </c>
      <c r="G75" s="22">
        <f t="shared" si="6"/>
        <v>0</v>
      </c>
      <c r="H75" s="55">
        <f t="shared" si="7"/>
        <v>1147.0493999999999</v>
      </c>
      <c r="I75" s="55">
        <f t="shared" si="9"/>
        <v>58.067362418461578</v>
      </c>
    </row>
    <row r="76" spans="1:11" ht="31.5" customHeight="1" x14ac:dyDescent="0.25">
      <c r="A76" s="67" t="s">
        <v>75</v>
      </c>
      <c r="B76" s="23" t="s">
        <v>12</v>
      </c>
      <c r="C76" s="59" t="s">
        <v>566</v>
      </c>
      <c r="D76" s="72">
        <v>224.88701</v>
      </c>
      <c r="E76" s="72">
        <v>224.887</v>
      </c>
      <c r="F76" s="72">
        <v>224.887</v>
      </c>
      <c r="G76" s="22">
        <f t="shared" si="6"/>
        <v>0</v>
      </c>
      <c r="H76" s="55">
        <f t="shared" si="7"/>
        <v>1.0000000003174137E-5</v>
      </c>
      <c r="I76" s="55">
        <f t="shared" si="9"/>
        <v>99.999995553322535</v>
      </c>
    </row>
    <row r="77" spans="1:11" s="88" customFormat="1" ht="51.75" customHeight="1" x14ac:dyDescent="0.25">
      <c r="A77" s="15" t="s">
        <v>13</v>
      </c>
      <c r="B77" s="24"/>
      <c r="C77" s="17" t="s">
        <v>76</v>
      </c>
      <c r="D77" s="54">
        <f>SUM(D78:D113)</f>
        <v>781738.12661000027</v>
      </c>
      <c r="E77" s="54">
        <f>SUM(E78:E113)</f>
        <v>405563.31340000004</v>
      </c>
      <c r="F77" s="54">
        <f>SUM(F78:F113)</f>
        <v>405563.31340000004</v>
      </c>
      <c r="G77" s="54">
        <f t="shared" si="6"/>
        <v>0</v>
      </c>
      <c r="H77" s="54">
        <f t="shared" si="7"/>
        <v>376174.81321000023</v>
      </c>
      <c r="I77" s="54">
        <f t="shared" si="9"/>
        <v>51.879689578237844</v>
      </c>
    </row>
    <row r="78" spans="1:11" s="87" customFormat="1" ht="114.75" customHeight="1" x14ac:dyDescent="0.25">
      <c r="A78" s="70" t="s">
        <v>399</v>
      </c>
      <c r="B78" s="78">
        <v>444</v>
      </c>
      <c r="C78" s="59" t="s">
        <v>404</v>
      </c>
      <c r="D78" s="72">
        <v>1745.4</v>
      </c>
      <c r="E78" s="72">
        <v>555.26750000000004</v>
      </c>
      <c r="F78" s="72">
        <v>555.26750000000004</v>
      </c>
      <c r="G78" s="69">
        <f t="shared" si="6"/>
        <v>0</v>
      </c>
      <c r="H78" s="69">
        <f t="shared" si="7"/>
        <v>1190.1325000000002</v>
      </c>
      <c r="I78" s="69">
        <f t="shared" si="9"/>
        <v>31.813194683167183</v>
      </c>
      <c r="J78" s="89"/>
      <c r="K78" s="89"/>
    </row>
    <row r="79" spans="1:11" s="89" customFormat="1" ht="63.75" customHeight="1" x14ac:dyDescent="0.25">
      <c r="A79" s="67" t="s">
        <v>567</v>
      </c>
      <c r="B79" s="62" t="s">
        <v>12</v>
      </c>
      <c r="C79" s="59" t="s">
        <v>583</v>
      </c>
      <c r="D79" s="72">
        <v>1000</v>
      </c>
      <c r="E79" s="72">
        <v>297.06</v>
      </c>
      <c r="F79" s="72">
        <v>297.06</v>
      </c>
      <c r="G79" s="69">
        <f t="shared" si="6"/>
        <v>0</v>
      </c>
      <c r="H79" s="69">
        <f t="shared" si="7"/>
        <v>702.94</v>
      </c>
      <c r="I79" s="69">
        <f t="shared" si="9"/>
        <v>29.706</v>
      </c>
    </row>
    <row r="80" spans="1:11" s="89" customFormat="1" ht="73.5" customHeight="1" x14ac:dyDescent="0.25">
      <c r="A80" s="67" t="s">
        <v>400</v>
      </c>
      <c r="B80" s="62" t="s">
        <v>12</v>
      </c>
      <c r="C80" s="59" t="s">
        <v>405</v>
      </c>
      <c r="D80" s="72">
        <v>2476.6089999999999</v>
      </c>
      <c r="E80" s="72">
        <v>1562.7380000000001</v>
      </c>
      <c r="F80" s="72">
        <v>1562.7380000000001</v>
      </c>
      <c r="G80" s="69">
        <f t="shared" si="6"/>
        <v>0</v>
      </c>
      <c r="H80" s="69">
        <f t="shared" si="7"/>
        <v>913.87099999999987</v>
      </c>
      <c r="I80" s="69">
        <f t="shared" si="9"/>
        <v>63.099907979014858</v>
      </c>
    </row>
    <row r="81" spans="1:9" s="89" customFormat="1" ht="75.75" customHeight="1" x14ac:dyDescent="0.25">
      <c r="A81" s="67" t="s">
        <v>568</v>
      </c>
      <c r="B81" s="62" t="s">
        <v>12</v>
      </c>
      <c r="C81" s="59" t="s">
        <v>406</v>
      </c>
      <c r="D81" s="72">
        <v>3355.8139999999999</v>
      </c>
      <c r="E81" s="72">
        <v>2706.5641000000001</v>
      </c>
      <c r="F81" s="72">
        <v>2706.5641000000001</v>
      </c>
      <c r="G81" s="69">
        <f t="shared" si="6"/>
        <v>0</v>
      </c>
      <c r="H81" s="69">
        <f t="shared" si="7"/>
        <v>649.2498999999998</v>
      </c>
      <c r="I81" s="69">
        <f t="shared" si="9"/>
        <v>80.652983151032814</v>
      </c>
    </row>
    <row r="82" spans="1:9" s="89" customFormat="1" ht="39.75" customHeight="1" x14ac:dyDescent="0.25">
      <c r="A82" s="67" t="s">
        <v>68</v>
      </c>
      <c r="B82" s="62" t="s">
        <v>12</v>
      </c>
      <c r="C82" s="59" t="s">
        <v>584</v>
      </c>
      <c r="D82" s="72">
        <v>248667.88166000001</v>
      </c>
      <c r="E82" s="72">
        <v>123343.5422</v>
      </c>
      <c r="F82" s="72">
        <v>123343.5422</v>
      </c>
      <c r="G82" s="69">
        <f t="shared" si="6"/>
        <v>0</v>
      </c>
      <c r="H82" s="69">
        <f t="shared" si="7"/>
        <v>125324.33946000002</v>
      </c>
      <c r="I82" s="69">
        <f t="shared" si="9"/>
        <v>49.601718314649837</v>
      </c>
    </row>
    <row r="83" spans="1:9" s="89" customFormat="1" ht="39.75" customHeight="1" x14ac:dyDescent="0.25">
      <c r="A83" s="67" t="s">
        <v>69</v>
      </c>
      <c r="B83" s="62" t="s">
        <v>12</v>
      </c>
      <c r="C83" s="59" t="s">
        <v>585</v>
      </c>
      <c r="D83" s="72">
        <v>5832.6</v>
      </c>
      <c r="E83" s="72">
        <v>756.50976000000003</v>
      </c>
      <c r="F83" s="72">
        <v>756.50976000000003</v>
      </c>
      <c r="G83" s="69">
        <f t="shared" si="6"/>
        <v>0</v>
      </c>
      <c r="H83" s="69">
        <f t="shared" si="7"/>
        <v>5076.0902400000004</v>
      </c>
      <c r="I83" s="69">
        <f t="shared" si="9"/>
        <v>12.970369303569591</v>
      </c>
    </row>
    <row r="84" spans="1:9" s="89" customFormat="1" ht="60.75" customHeight="1" x14ac:dyDescent="0.25">
      <c r="A84" s="67" t="s">
        <v>398</v>
      </c>
      <c r="B84" s="62" t="s">
        <v>12</v>
      </c>
      <c r="C84" s="59" t="s">
        <v>586</v>
      </c>
      <c r="D84" s="72">
        <v>4520.4055399999997</v>
      </c>
      <c r="E84" s="166">
        <v>2051.1194500000001</v>
      </c>
      <c r="F84" s="166">
        <v>2051.1194500000001</v>
      </c>
      <c r="G84" s="69">
        <f t="shared" si="6"/>
        <v>0</v>
      </c>
      <c r="H84" s="69">
        <f t="shared" si="7"/>
        <v>2469.2860899999996</v>
      </c>
      <c r="I84" s="69">
        <f t="shared" si="9"/>
        <v>45.374677821494757</v>
      </c>
    </row>
    <row r="85" spans="1:9" s="89" customFormat="1" ht="30.75" customHeight="1" x14ac:dyDescent="0.25">
      <c r="A85" s="67" t="s">
        <v>44</v>
      </c>
      <c r="B85" s="62" t="s">
        <v>12</v>
      </c>
      <c r="C85" s="59" t="s">
        <v>587</v>
      </c>
      <c r="D85" s="72">
        <v>3688.0572099999999</v>
      </c>
      <c r="E85" s="72">
        <v>2246.8607999999999</v>
      </c>
      <c r="F85" s="72">
        <v>2246.8607999999999</v>
      </c>
      <c r="G85" s="69">
        <f t="shared" si="6"/>
        <v>0</v>
      </c>
      <c r="H85" s="69">
        <f t="shared" si="7"/>
        <v>1441.19641</v>
      </c>
      <c r="I85" s="69">
        <f t="shared" si="9"/>
        <v>60.922612423357712</v>
      </c>
    </row>
    <row r="86" spans="1:9" s="89" customFormat="1" ht="40.5" customHeight="1" x14ac:dyDescent="0.25">
      <c r="A86" s="67" t="s">
        <v>313</v>
      </c>
      <c r="B86" s="62" t="s">
        <v>12</v>
      </c>
      <c r="C86" s="59" t="s">
        <v>588</v>
      </c>
      <c r="D86" s="72">
        <v>227.45</v>
      </c>
      <c r="E86" s="72">
        <v>34.6</v>
      </c>
      <c r="F86" s="72">
        <v>34.6</v>
      </c>
      <c r="G86" s="69">
        <f t="shared" si="6"/>
        <v>0</v>
      </c>
      <c r="H86" s="69">
        <f t="shared" si="7"/>
        <v>192.85</v>
      </c>
      <c r="I86" s="69">
        <f t="shared" si="9"/>
        <v>15.212134535062653</v>
      </c>
    </row>
    <row r="87" spans="1:9" s="89" customFormat="1" ht="24.75" customHeight="1" x14ac:dyDescent="0.25">
      <c r="A87" s="67" t="s">
        <v>70</v>
      </c>
      <c r="B87" s="62" t="s">
        <v>12</v>
      </c>
      <c r="C87" s="59" t="s">
        <v>589</v>
      </c>
      <c r="D87" s="72">
        <v>1596.2080000000001</v>
      </c>
      <c r="E87" s="72">
        <v>574.577</v>
      </c>
      <c r="F87" s="72">
        <v>574.577</v>
      </c>
      <c r="G87" s="69">
        <f t="shared" si="6"/>
        <v>0</v>
      </c>
      <c r="H87" s="69">
        <f t="shared" si="7"/>
        <v>1021.6310000000001</v>
      </c>
      <c r="I87" s="69">
        <f t="shared" si="9"/>
        <v>35.996373906157594</v>
      </c>
    </row>
    <row r="88" spans="1:9" s="89" customFormat="1" ht="24.75" customHeight="1" x14ac:dyDescent="0.25">
      <c r="A88" s="67" t="s">
        <v>71</v>
      </c>
      <c r="B88" s="62" t="s">
        <v>12</v>
      </c>
      <c r="C88" s="59" t="s">
        <v>590</v>
      </c>
      <c r="D88" s="72">
        <v>1402.1</v>
      </c>
      <c r="E88" s="72">
        <v>526.11419999999998</v>
      </c>
      <c r="F88" s="72">
        <v>526.11419999999998</v>
      </c>
      <c r="G88" s="69">
        <f t="shared" si="6"/>
        <v>0</v>
      </c>
      <c r="H88" s="69">
        <f t="shared" si="7"/>
        <v>875.98579999999993</v>
      </c>
      <c r="I88" s="69">
        <f t="shared" si="9"/>
        <v>37.523300763141002</v>
      </c>
    </row>
    <row r="89" spans="1:9" s="89" customFormat="1" ht="24.75" customHeight="1" x14ac:dyDescent="0.25">
      <c r="A89" s="67" t="s">
        <v>72</v>
      </c>
      <c r="B89" s="62" t="s">
        <v>12</v>
      </c>
      <c r="C89" s="59" t="s">
        <v>591</v>
      </c>
      <c r="D89" s="72">
        <v>54547.878900000003</v>
      </c>
      <c r="E89" s="72">
        <v>22723.209470000002</v>
      </c>
      <c r="F89" s="72">
        <v>22723.209470000002</v>
      </c>
      <c r="G89" s="69">
        <f t="shared" si="6"/>
        <v>0</v>
      </c>
      <c r="H89" s="69">
        <f t="shared" si="7"/>
        <v>31824.669430000002</v>
      </c>
      <c r="I89" s="69">
        <f t="shared" si="9"/>
        <v>41.657365837555972</v>
      </c>
    </row>
    <row r="90" spans="1:9" s="89" customFormat="1" ht="24.75" customHeight="1" x14ac:dyDescent="0.25">
      <c r="A90" s="67" t="s">
        <v>235</v>
      </c>
      <c r="B90" s="62" t="s">
        <v>12</v>
      </c>
      <c r="C90" s="59" t="s">
        <v>592</v>
      </c>
      <c r="D90" s="72">
        <v>9021.8156099999997</v>
      </c>
      <c r="E90" s="72">
        <v>5321.2761200000004</v>
      </c>
      <c r="F90" s="72">
        <v>5321.2761200000004</v>
      </c>
      <c r="G90" s="69">
        <f t="shared" si="6"/>
        <v>0</v>
      </c>
      <c r="H90" s="69">
        <f t="shared" si="7"/>
        <v>3700.5394899999992</v>
      </c>
      <c r="I90" s="69">
        <f t="shared" si="9"/>
        <v>58.982319635326718</v>
      </c>
    </row>
    <row r="91" spans="1:9" s="89" customFormat="1" ht="24.75" customHeight="1" x14ac:dyDescent="0.25">
      <c r="A91" s="67" t="s">
        <v>73</v>
      </c>
      <c r="B91" s="62" t="s">
        <v>12</v>
      </c>
      <c r="C91" s="59" t="s">
        <v>593</v>
      </c>
      <c r="D91" s="72">
        <v>18518.589830000001</v>
      </c>
      <c r="E91" s="72">
        <v>11978.70858</v>
      </c>
      <c r="F91" s="72">
        <v>11978.70858</v>
      </c>
      <c r="G91" s="69">
        <f t="shared" si="6"/>
        <v>0</v>
      </c>
      <c r="H91" s="69">
        <f t="shared" si="7"/>
        <v>6539.8812500000004</v>
      </c>
      <c r="I91" s="69">
        <f t="shared" si="9"/>
        <v>64.684777242566099</v>
      </c>
    </row>
    <row r="92" spans="1:9" s="89" customFormat="1" ht="24.75" customHeight="1" x14ac:dyDescent="0.25">
      <c r="A92" s="67" t="s">
        <v>74</v>
      </c>
      <c r="B92" s="62" t="s">
        <v>12</v>
      </c>
      <c r="C92" s="59" t="s">
        <v>594</v>
      </c>
      <c r="D92" s="72">
        <v>4464.2363400000004</v>
      </c>
      <c r="E92" s="72">
        <v>2457.2674000000002</v>
      </c>
      <c r="F92" s="72">
        <v>2457.2674000000002</v>
      </c>
      <c r="G92" s="69">
        <f t="shared" si="6"/>
        <v>0</v>
      </c>
      <c r="H92" s="69">
        <f t="shared" si="7"/>
        <v>2006.9689400000002</v>
      </c>
      <c r="I92" s="69">
        <f t="shared" si="9"/>
        <v>55.043398531180813</v>
      </c>
    </row>
    <row r="93" spans="1:9" s="89" customFormat="1" ht="24.75" customHeight="1" x14ac:dyDescent="0.25">
      <c r="A93" s="67" t="s">
        <v>75</v>
      </c>
      <c r="B93" s="62" t="s">
        <v>12</v>
      </c>
      <c r="C93" s="59" t="s">
        <v>595</v>
      </c>
      <c r="D93" s="72">
        <v>8124.8659100000004</v>
      </c>
      <c r="E93" s="72">
        <v>6356.8072199999997</v>
      </c>
      <c r="F93" s="72">
        <v>6356.8072199999997</v>
      </c>
      <c r="G93" s="69">
        <f t="shared" si="6"/>
        <v>0</v>
      </c>
      <c r="H93" s="69">
        <f t="shared" si="7"/>
        <v>1768.0586900000008</v>
      </c>
      <c r="I93" s="69">
        <f t="shared" si="9"/>
        <v>78.238918530041317</v>
      </c>
    </row>
    <row r="94" spans="1:9" s="89" customFormat="1" ht="24.75" customHeight="1" x14ac:dyDescent="0.25">
      <c r="A94" s="67" t="s">
        <v>401</v>
      </c>
      <c r="B94" s="62" t="s">
        <v>12</v>
      </c>
      <c r="C94" s="59" t="s">
        <v>596</v>
      </c>
      <c r="D94" s="72">
        <v>23833.221539999999</v>
      </c>
      <c r="E94" s="72">
        <v>7518.8574699999999</v>
      </c>
      <c r="F94" s="72">
        <v>7518.8574699999999</v>
      </c>
      <c r="G94" s="69">
        <f t="shared" si="6"/>
        <v>0</v>
      </c>
      <c r="H94" s="69">
        <f t="shared" si="7"/>
        <v>16314.36407</v>
      </c>
      <c r="I94" s="69"/>
    </row>
    <row r="95" spans="1:9" s="89" customFormat="1" ht="72" customHeight="1" x14ac:dyDescent="0.25">
      <c r="A95" s="67" t="s">
        <v>45</v>
      </c>
      <c r="B95" s="78">
        <v>444</v>
      </c>
      <c r="C95" s="59" t="s">
        <v>597</v>
      </c>
      <c r="D95" s="72">
        <v>100</v>
      </c>
      <c r="E95" s="72">
        <v>100</v>
      </c>
      <c r="F95" s="72">
        <v>100</v>
      </c>
      <c r="G95" s="69">
        <f t="shared" si="6"/>
        <v>0</v>
      </c>
      <c r="H95" s="69">
        <f t="shared" si="7"/>
        <v>0</v>
      </c>
      <c r="I95" s="69">
        <f t="shared" si="9"/>
        <v>100</v>
      </c>
    </row>
    <row r="96" spans="1:9" s="89" customFormat="1" ht="150" customHeight="1" x14ac:dyDescent="0.25">
      <c r="A96" s="70" t="s">
        <v>569</v>
      </c>
      <c r="B96" s="78">
        <v>444</v>
      </c>
      <c r="C96" s="59" t="s">
        <v>598</v>
      </c>
      <c r="D96" s="72">
        <v>1620</v>
      </c>
      <c r="E96" s="72">
        <v>0</v>
      </c>
      <c r="F96" s="72">
        <v>0</v>
      </c>
      <c r="G96" s="69">
        <f t="shared" si="6"/>
        <v>0</v>
      </c>
      <c r="H96" s="69">
        <f t="shared" si="7"/>
        <v>1620</v>
      </c>
      <c r="I96" s="69">
        <f t="shared" si="9"/>
        <v>0</v>
      </c>
    </row>
    <row r="97" spans="1:13" s="89" customFormat="1" ht="285.75" customHeight="1" x14ac:dyDescent="0.25">
      <c r="A97" s="70" t="s">
        <v>570</v>
      </c>
      <c r="B97" s="78">
        <v>444</v>
      </c>
      <c r="C97" s="59" t="s">
        <v>599</v>
      </c>
      <c r="D97" s="72">
        <v>52936.9</v>
      </c>
      <c r="E97" s="72">
        <v>24945.977180000002</v>
      </c>
      <c r="F97" s="72">
        <v>24945.977180000002</v>
      </c>
      <c r="G97" s="69">
        <f t="shared" si="6"/>
        <v>0</v>
      </c>
      <c r="H97" s="69">
        <f t="shared" si="7"/>
        <v>27990.92282</v>
      </c>
      <c r="I97" s="69">
        <f t="shared" si="9"/>
        <v>47.123985688621737</v>
      </c>
    </row>
    <row r="98" spans="1:13" s="89" customFormat="1" ht="306.75" customHeight="1" x14ac:dyDescent="0.25">
      <c r="A98" s="70" t="s">
        <v>571</v>
      </c>
      <c r="B98" s="78">
        <v>444</v>
      </c>
      <c r="C98" s="59" t="s">
        <v>600</v>
      </c>
      <c r="D98" s="72">
        <v>46879.5</v>
      </c>
      <c r="E98" s="72">
        <v>22008.749469999999</v>
      </c>
      <c r="F98" s="72">
        <v>22008.749469999999</v>
      </c>
      <c r="G98" s="69">
        <f t="shared" si="6"/>
        <v>0</v>
      </c>
      <c r="H98" s="69">
        <f t="shared" si="7"/>
        <v>24870.750530000001</v>
      </c>
      <c r="I98" s="69">
        <f t="shared" si="9"/>
        <v>46.94749191010996</v>
      </c>
    </row>
    <row r="99" spans="1:13" s="89" customFormat="1" ht="214.5" customHeight="1" x14ac:dyDescent="0.25">
      <c r="A99" s="70" t="s">
        <v>572</v>
      </c>
      <c r="B99" s="78">
        <v>444</v>
      </c>
      <c r="C99" s="59" t="s">
        <v>601</v>
      </c>
      <c r="D99" s="72">
        <v>323.3</v>
      </c>
      <c r="E99" s="72">
        <v>86.924809999999994</v>
      </c>
      <c r="F99" s="72">
        <v>86.924809999999994</v>
      </c>
      <c r="G99" s="69">
        <f t="shared" si="6"/>
        <v>0</v>
      </c>
      <c r="H99" s="69">
        <f t="shared" si="7"/>
        <v>236.37519000000003</v>
      </c>
      <c r="I99" s="69">
        <f t="shared" si="9"/>
        <v>26.886733683884934</v>
      </c>
    </row>
    <row r="100" spans="1:13" s="89" customFormat="1" ht="168.75" customHeight="1" x14ac:dyDescent="0.25">
      <c r="A100" s="70" t="s">
        <v>573</v>
      </c>
      <c r="B100" s="78">
        <v>444</v>
      </c>
      <c r="C100" s="59" t="s">
        <v>602</v>
      </c>
      <c r="D100" s="72">
        <v>2516.3000000000002</v>
      </c>
      <c r="E100" s="72">
        <v>352.26783</v>
      </c>
      <c r="F100" s="72">
        <v>352.26783</v>
      </c>
      <c r="G100" s="69">
        <f t="shared" si="6"/>
        <v>0</v>
      </c>
      <c r="H100" s="69">
        <f t="shared" si="7"/>
        <v>2164.0321700000004</v>
      </c>
      <c r="I100" s="69">
        <f t="shared" si="9"/>
        <v>13.999436871597185</v>
      </c>
    </row>
    <row r="101" spans="1:13" s="89" customFormat="1" ht="282" customHeight="1" x14ac:dyDescent="0.25">
      <c r="A101" s="70" t="s">
        <v>574</v>
      </c>
      <c r="B101" s="78">
        <v>444</v>
      </c>
      <c r="C101" s="59" t="s">
        <v>603</v>
      </c>
      <c r="D101" s="72">
        <v>168672</v>
      </c>
      <c r="E101" s="72">
        <v>105661.78913999999</v>
      </c>
      <c r="F101" s="72">
        <v>105661.78913999999</v>
      </c>
      <c r="G101" s="69">
        <f t="shared" si="6"/>
        <v>0</v>
      </c>
      <c r="H101" s="69">
        <f t="shared" si="7"/>
        <v>63010.210860000007</v>
      </c>
      <c r="I101" s="69">
        <f t="shared" si="9"/>
        <v>62.64334871229368</v>
      </c>
    </row>
    <row r="102" spans="1:13" s="89" customFormat="1" ht="279" customHeight="1" x14ac:dyDescent="0.25">
      <c r="A102" s="70" t="s">
        <v>575</v>
      </c>
      <c r="B102" s="78">
        <v>444</v>
      </c>
      <c r="C102" s="59" t="s">
        <v>604</v>
      </c>
      <c r="D102" s="72">
        <v>72976</v>
      </c>
      <c r="E102" s="72">
        <v>38465.890679999997</v>
      </c>
      <c r="F102" s="72">
        <v>38465.890679999997</v>
      </c>
      <c r="G102" s="69">
        <f t="shared" si="6"/>
        <v>0</v>
      </c>
      <c r="H102" s="69">
        <f t="shared" si="7"/>
        <v>34510.109320000003</v>
      </c>
      <c r="I102" s="69">
        <f t="shared" si="9"/>
        <v>52.710330355185263</v>
      </c>
    </row>
    <row r="103" spans="1:13" s="89" customFormat="1" ht="168.75" customHeight="1" x14ac:dyDescent="0.25">
      <c r="A103" s="70" t="s">
        <v>576</v>
      </c>
      <c r="B103" s="78">
        <v>444</v>
      </c>
      <c r="C103" s="59" t="s">
        <v>605</v>
      </c>
      <c r="D103" s="72">
        <v>16077.1</v>
      </c>
      <c r="E103" s="72">
        <v>14565.574000000001</v>
      </c>
      <c r="F103" s="72">
        <v>14565.574000000001</v>
      </c>
      <c r="G103" s="69">
        <f t="shared" si="6"/>
        <v>0</v>
      </c>
      <c r="H103" s="69">
        <f t="shared" si="7"/>
        <v>1511.5259999999998</v>
      </c>
      <c r="I103" s="69">
        <f t="shared" si="9"/>
        <v>90.598267100409899</v>
      </c>
    </row>
    <row r="104" spans="1:13" s="89" customFormat="1" ht="186" customHeight="1" x14ac:dyDescent="0.25">
      <c r="A104" s="70" t="s">
        <v>577</v>
      </c>
      <c r="B104" s="78">
        <v>444</v>
      </c>
      <c r="C104" s="59" t="s">
        <v>606</v>
      </c>
      <c r="D104" s="72">
        <v>50.103099999999998</v>
      </c>
      <c r="E104" s="72">
        <v>0</v>
      </c>
      <c r="F104" s="72">
        <v>0</v>
      </c>
      <c r="G104" s="69">
        <f t="shared" si="6"/>
        <v>0</v>
      </c>
      <c r="H104" s="69">
        <f t="shared" si="7"/>
        <v>50.103099999999998</v>
      </c>
      <c r="I104" s="69">
        <f t="shared" si="9"/>
        <v>0</v>
      </c>
    </row>
    <row r="105" spans="1:13" s="89" customFormat="1" ht="118.5" customHeight="1" x14ac:dyDescent="0.25">
      <c r="A105" s="70" t="s">
        <v>578</v>
      </c>
      <c r="B105" s="78">
        <v>444</v>
      </c>
      <c r="C105" s="59" t="s">
        <v>607</v>
      </c>
      <c r="D105" s="72">
        <v>518.82353000000001</v>
      </c>
      <c r="E105" s="72">
        <v>0</v>
      </c>
      <c r="F105" s="72">
        <v>0</v>
      </c>
      <c r="G105" s="69">
        <f t="shared" si="6"/>
        <v>0</v>
      </c>
      <c r="H105" s="69">
        <f t="shared" si="7"/>
        <v>518.82353000000001</v>
      </c>
      <c r="I105" s="69">
        <f t="shared" si="9"/>
        <v>0</v>
      </c>
    </row>
    <row r="106" spans="1:13" s="89" customFormat="1" ht="87" customHeight="1" x14ac:dyDescent="0.25">
      <c r="A106" s="70" t="s">
        <v>579</v>
      </c>
      <c r="B106" s="76" t="s">
        <v>12</v>
      </c>
      <c r="C106" s="59" t="s">
        <v>608</v>
      </c>
      <c r="D106" s="72">
        <v>81.333330000000004</v>
      </c>
      <c r="E106" s="72">
        <v>0</v>
      </c>
      <c r="F106" s="72">
        <v>0</v>
      </c>
      <c r="G106" s="69">
        <f t="shared" si="6"/>
        <v>0</v>
      </c>
      <c r="H106" s="69">
        <f t="shared" si="7"/>
        <v>81.333330000000004</v>
      </c>
      <c r="I106" s="69">
        <f t="shared" si="9"/>
        <v>0</v>
      </c>
    </row>
    <row r="107" spans="1:13" s="89" customFormat="1" ht="27.75" customHeight="1" x14ac:dyDescent="0.25">
      <c r="A107" s="67" t="s">
        <v>68</v>
      </c>
      <c r="B107" s="77">
        <v>444</v>
      </c>
      <c r="C107" s="59" t="s">
        <v>609</v>
      </c>
      <c r="D107" s="72">
        <v>21151.165140000001</v>
      </c>
      <c r="E107" s="72">
        <v>5934.9159099999997</v>
      </c>
      <c r="F107" s="72">
        <v>5934.9159099999997</v>
      </c>
      <c r="G107" s="69">
        <f t="shared" si="6"/>
        <v>0</v>
      </c>
      <c r="H107" s="69">
        <f t="shared" si="7"/>
        <v>15216.249230000001</v>
      </c>
      <c r="I107" s="69">
        <f t="shared" si="9"/>
        <v>28.059522351211708</v>
      </c>
    </row>
    <row r="108" spans="1:13" s="89" customFormat="1" ht="31.5" customHeight="1" x14ac:dyDescent="0.25">
      <c r="A108" s="67" t="s">
        <v>402</v>
      </c>
      <c r="B108" s="77">
        <v>444</v>
      </c>
      <c r="C108" s="59" t="s">
        <v>610</v>
      </c>
      <c r="D108" s="72">
        <v>106.3998</v>
      </c>
      <c r="E108" s="72">
        <v>0</v>
      </c>
      <c r="F108" s="72">
        <v>0</v>
      </c>
      <c r="G108" s="69">
        <f t="shared" si="6"/>
        <v>0</v>
      </c>
      <c r="H108" s="69">
        <f t="shared" si="7"/>
        <v>106.3998</v>
      </c>
      <c r="I108" s="69">
        <f t="shared" si="9"/>
        <v>0</v>
      </c>
    </row>
    <row r="109" spans="1:13" s="89" customFormat="1" ht="31.5" customHeight="1" x14ac:dyDescent="0.25">
      <c r="A109" s="67" t="s">
        <v>403</v>
      </c>
      <c r="B109" s="77">
        <v>444</v>
      </c>
      <c r="C109" s="59" t="s">
        <v>611</v>
      </c>
      <c r="D109" s="72">
        <v>260.60399999999998</v>
      </c>
      <c r="E109" s="72">
        <v>137.29429999999999</v>
      </c>
      <c r="F109" s="72">
        <v>137.29429999999999</v>
      </c>
      <c r="G109" s="69">
        <f t="shared" si="6"/>
        <v>0</v>
      </c>
      <c r="H109" s="69">
        <f t="shared" si="7"/>
        <v>123.30969999999999</v>
      </c>
      <c r="I109" s="69">
        <f t="shared" si="9"/>
        <v>52.683113075777811</v>
      </c>
    </row>
    <row r="110" spans="1:13" s="89" customFormat="1" ht="31.5" customHeight="1" x14ac:dyDescent="0.25">
      <c r="A110" s="67" t="s">
        <v>71</v>
      </c>
      <c r="B110" s="63" t="s">
        <v>12</v>
      </c>
      <c r="C110" s="59" t="s">
        <v>612</v>
      </c>
      <c r="D110" s="72">
        <v>325.76519999999999</v>
      </c>
      <c r="E110" s="72">
        <v>72.617999999999995</v>
      </c>
      <c r="F110" s="72">
        <v>72.617999999999995</v>
      </c>
      <c r="G110" s="69">
        <f t="shared" si="6"/>
        <v>0</v>
      </c>
      <c r="H110" s="69">
        <f t="shared" si="7"/>
        <v>253.1472</v>
      </c>
      <c r="I110" s="69">
        <f t="shared" ref="I110:I113" si="10">F110/D110*100</f>
        <v>22.291515484158527</v>
      </c>
    </row>
    <row r="111" spans="1:13" s="87" customFormat="1" ht="114.75" customHeight="1" x14ac:dyDescent="0.25">
      <c r="A111" s="70" t="s">
        <v>580</v>
      </c>
      <c r="B111" s="64">
        <v>444</v>
      </c>
      <c r="C111" s="59" t="s">
        <v>613</v>
      </c>
      <c r="D111" s="72">
        <v>2263.2989699999998</v>
      </c>
      <c r="E111" s="72">
        <v>1391.4172900000001</v>
      </c>
      <c r="F111" s="72">
        <v>1391.4172900000001</v>
      </c>
      <c r="G111" s="69">
        <f t="shared" si="6"/>
        <v>0</v>
      </c>
      <c r="H111" s="69">
        <f t="shared" si="7"/>
        <v>871.88167999999973</v>
      </c>
      <c r="I111" s="69">
        <f t="shared" si="10"/>
        <v>61.477396863747089</v>
      </c>
      <c r="J111" s="89"/>
      <c r="K111" s="89"/>
      <c r="L111" s="89"/>
      <c r="M111" s="89"/>
    </row>
    <row r="112" spans="1:13" s="89" customFormat="1" ht="114.75" customHeight="1" x14ac:dyDescent="0.25">
      <c r="A112" s="70" t="s">
        <v>581</v>
      </c>
      <c r="B112" s="64">
        <v>444</v>
      </c>
      <c r="C112" s="59" t="s">
        <v>407</v>
      </c>
      <c r="D112" s="72">
        <v>1808.4</v>
      </c>
      <c r="E112" s="72">
        <v>828.81551999999999</v>
      </c>
      <c r="F112" s="72">
        <v>828.81551999999999</v>
      </c>
      <c r="G112" s="69">
        <f t="shared" si="6"/>
        <v>0</v>
      </c>
      <c r="H112" s="69">
        <f t="shared" si="7"/>
        <v>979.5844800000001</v>
      </c>
      <c r="I112" s="69">
        <f t="shared" si="10"/>
        <v>45.831426675514265</v>
      </c>
    </row>
    <row r="113" spans="1:9" s="89" customFormat="1" ht="114.75" customHeight="1" x14ac:dyDescent="0.25">
      <c r="A113" s="70" t="s">
        <v>582</v>
      </c>
      <c r="B113" s="64">
        <v>444</v>
      </c>
      <c r="C113" s="59" t="s">
        <v>614</v>
      </c>
      <c r="D113" s="72">
        <v>48</v>
      </c>
      <c r="E113" s="72">
        <v>0</v>
      </c>
      <c r="F113" s="72">
        <v>0</v>
      </c>
      <c r="G113" s="69">
        <f t="shared" si="6"/>
        <v>0</v>
      </c>
      <c r="H113" s="69">
        <f t="shared" si="7"/>
        <v>48</v>
      </c>
      <c r="I113" s="69">
        <f t="shared" si="10"/>
        <v>0</v>
      </c>
    </row>
    <row r="114" spans="1:9" s="88" customFormat="1" ht="39.75" customHeight="1" x14ac:dyDescent="0.25">
      <c r="A114" s="15" t="s">
        <v>180</v>
      </c>
      <c r="B114" s="24"/>
      <c r="C114" s="58">
        <v>250000000</v>
      </c>
      <c r="D114" s="18">
        <f>SUM(D115:D138)</f>
        <v>87331.170249999996</v>
      </c>
      <c r="E114" s="18">
        <f>SUM(E115:E138)</f>
        <v>40805.092849999994</v>
      </c>
      <c r="F114" s="18">
        <f>SUM(F115:F138)</f>
        <v>40805.092849999994</v>
      </c>
      <c r="G114" s="18">
        <f t="shared" si="6"/>
        <v>0</v>
      </c>
      <c r="H114" s="18">
        <f t="shared" si="7"/>
        <v>46526.077400000002</v>
      </c>
      <c r="I114" s="18">
        <f t="shared" si="9"/>
        <v>46.724546039161766</v>
      </c>
    </row>
    <row r="115" spans="1:9" ht="33.75" customHeight="1" x14ac:dyDescent="0.25">
      <c r="A115" s="67" t="s">
        <v>68</v>
      </c>
      <c r="B115" s="23" t="s">
        <v>12</v>
      </c>
      <c r="C115" s="59" t="s">
        <v>616</v>
      </c>
      <c r="D115" s="72">
        <v>55058.867660000004</v>
      </c>
      <c r="E115" s="72">
        <v>27057.122169999999</v>
      </c>
      <c r="F115" s="72">
        <v>27057.122169999999</v>
      </c>
      <c r="G115" s="21">
        <f t="shared" si="6"/>
        <v>0</v>
      </c>
      <c r="H115" s="21">
        <f t="shared" si="7"/>
        <v>28001.745490000005</v>
      </c>
      <c r="I115" s="21">
        <f t="shared" si="9"/>
        <v>49.142169681155401</v>
      </c>
    </row>
    <row r="116" spans="1:9" ht="44.25" customHeight="1" x14ac:dyDescent="0.25">
      <c r="A116" s="67" t="s">
        <v>181</v>
      </c>
      <c r="B116" s="79">
        <v>444</v>
      </c>
      <c r="C116" s="59" t="s">
        <v>617</v>
      </c>
      <c r="D116" s="72">
        <v>12.861000000000001</v>
      </c>
      <c r="E116" s="72">
        <v>12.861000000000001</v>
      </c>
      <c r="F116" s="72">
        <v>12.861000000000001</v>
      </c>
      <c r="G116" s="21">
        <f t="shared" si="6"/>
        <v>0</v>
      </c>
      <c r="H116" s="21">
        <f t="shared" si="7"/>
        <v>0</v>
      </c>
      <c r="I116" s="21">
        <f t="shared" si="9"/>
        <v>100</v>
      </c>
    </row>
    <row r="117" spans="1:9" ht="37.5" customHeight="1" x14ac:dyDescent="0.25">
      <c r="A117" s="67" t="s">
        <v>69</v>
      </c>
      <c r="B117" s="79">
        <v>444</v>
      </c>
      <c r="C117" s="59" t="s">
        <v>618</v>
      </c>
      <c r="D117" s="72">
        <v>1024.0522000000001</v>
      </c>
      <c r="E117" s="72">
        <v>8.1999999999999993</v>
      </c>
      <c r="F117" s="72">
        <v>8.1999999999999993</v>
      </c>
      <c r="G117" s="21">
        <f t="shared" si="6"/>
        <v>0</v>
      </c>
      <c r="H117" s="21">
        <f t="shared" si="7"/>
        <v>1015.8522</v>
      </c>
      <c r="I117" s="21">
        <f t="shared" si="9"/>
        <v>0.80074043100537251</v>
      </c>
    </row>
    <row r="118" spans="1:9" ht="54" customHeight="1" x14ac:dyDescent="0.25">
      <c r="A118" s="67" t="s">
        <v>398</v>
      </c>
      <c r="B118" s="79">
        <v>444</v>
      </c>
      <c r="C118" s="59" t="s">
        <v>314</v>
      </c>
      <c r="D118" s="72">
        <v>168.14704</v>
      </c>
      <c r="E118" s="72">
        <v>49.830660000000002</v>
      </c>
      <c r="F118" s="72">
        <v>49.830660000000002</v>
      </c>
      <c r="G118" s="21">
        <f t="shared" si="6"/>
        <v>0</v>
      </c>
      <c r="H118" s="21">
        <f t="shared" si="7"/>
        <v>118.31638000000001</v>
      </c>
      <c r="I118" s="21">
        <f t="shared" si="9"/>
        <v>29.635169313714947</v>
      </c>
    </row>
    <row r="119" spans="1:9" ht="30" customHeight="1" x14ac:dyDescent="0.25">
      <c r="A119" s="67" t="s">
        <v>44</v>
      </c>
      <c r="B119" s="79">
        <v>444</v>
      </c>
      <c r="C119" s="59" t="s">
        <v>619</v>
      </c>
      <c r="D119" s="72">
        <v>457.5</v>
      </c>
      <c r="E119" s="72">
        <v>224.18</v>
      </c>
      <c r="F119" s="72">
        <v>224.18</v>
      </c>
      <c r="G119" s="21">
        <f t="shared" si="6"/>
        <v>0</v>
      </c>
      <c r="H119" s="21">
        <f t="shared" si="7"/>
        <v>233.32</v>
      </c>
      <c r="I119" s="21">
        <f t="shared" si="9"/>
        <v>49.00109289617486</v>
      </c>
    </row>
    <row r="120" spans="1:9" ht="48.75" customHeight="1" x14ac:dyDescent="0.25">
      <c r="A120" s="67" t="s">
        <v>313</v>
      </c>
      <c r="B120" s="79">
        <v>444</v>
      </c>
      <c r="C120" s="59" t="s">
        <v>620</v>
      </c>
      <c r="D120" s="72">
        <v>3.45</v>
      </c>
      <c r="E120" s="72">
        <v>0</v>
      </c>
      <c r="F120" s="72">
        <v>0</v>
      </c>
      <c r="G120" s="21">
        <f t="shared" si="6"/>
        <v>0</v>
      </c>
      <c r="H120" s="21">
        <f t="shared" si="7"/>
        <v>3.45</v>
      </c>
      <c r="I120" s="21">
        <f t="shared" si="9"/>
        <v>0</v>
      </c>
    </row>
    <row r="121" spans="1:9" ht="28.5" customHeight="1" x14ac:dyDescent="0.25">
      <c r="A121" s="67" t="s">
        <v>70</v>
      </c>
      <c r="B121" s="79">
        <v>444</v>
      </c>
      <c r="C121" s="59" t="s">
        <v>621</v>
      </c>
      <c r="D121" s="72">
        <v>895.98820999999998</v>
      </c>
      <c r="E121" s="72">
        <v>326.99731000000003</v>
      </c>
      <c r="F121" s="72">
        <v>326.99731000000003</v>
      </c>
      <c r="G121" s="21">
        <f t="shared" si="6"/>
        <v>0</v>
      </c>
      <c r="H121" s="21">
        <f t="shared" si="7"/>
        <v>568.99090000000001</v>
      </c>
      <c r="I121" s="21">
        <f t="shared" si="9"/>
        <v>36.495715719295013</v>
      </c>
    </row>
    <row r="122" spans="1:9" ht="31.5" customHeight="1" x14ac:dyDescent="0.25">
      <c r="A122" s="67" t="s">
        <v>71</v>
      </c>
      <c r="B122" s="79">
        <v>444</v>
      </c>
      <c r="C122" s="59" t="s">
        <v>622</v>
      </c>
      <c r="D122" s="72">
        <v>27</v>
      </c>
      <c r="E122" s="72">
        <v>0</v>
      </c>
      <c r="F122" s="72">
        <v>0</v>
      </c>
      <c r="G122" s="21">
        <f t="shared" si="6"/>
        <v>0</v>
      </c>
      <c r="H122" s="21">
        <f t="shared" si="7"/>
        <v>27</v>
      </c>
      <c r="I122" s="21">
        <f t="shared" si="9"/>
        <v>0</v>
      </c>
    </row>
    <row r="123" spans="1:9" ht="27.75" customHeight="1" x14ac:dyDescent="0.25">
      <c r="A123" s="67" t="s">
        <v>72</v>
      </c>
      <c r="B123" s="79">
        <v>444</v>
      </c>
      <c r="C123" s="59" t="s">
        <v>623</v>
      </c>
      <c r="D123" s="72">
        <v>2297.9247300000002</v>
      </c>
      <c r="E123" s="72">
        <v>707.23179000000005</v>
      </c>
      <c r="F123" s="72">
        <v>707.23179000000005</v>
      </c>
      <c r="G123" s="21">
        <f t="shared" si="6"/>
        <v>0</v>
      </c>
      <c r="H123" s="21">
        <f t="shared" si="7"/>
        <v>1590.6929400000001</v>
      </c>
      <c r="I123" s="21">
        <f t="shared" si="9"/>
        <v>30.776978060547698</v>
      </c>
    </row>
    <row r="124" spans="1:9" ht="21" customHeight="1" x14ac:dyDescent="0.25">
      <c r="A124" s="67" t="s">
        <v>50</v>
      </c>
      <c r="B124" s="79">
        <v>444</v>
      </c>
      <c r="C124" s="59" t="s">
        <v>624</v>
      </c>
      <c r="D124" s="72">
        <v>169.18874</v>
      </c>
      <c r="E124" s="72">
        <v>0</v>
      </c>
      <c r="F124" s="72">
        <v>0</v>
      </c>
      <c r="G124" s="21">
        <f t="shared" si="6"/>
        <v>0</v>
      </c>
      <c r="H124" s="21">
        <f>D123-F123</f>
        <v>1590.6929400000001</v>
      </c>
      <c r="I124" s="21">
        <f t="shared" si="9"/>
        <v>0</v>
      </c>
    </row>
    <row r="125" spans="1:9" ht="27.75" customHeight="1" x14ac:dyDescent="0.25">
      <c r="A125" s="67" t="s">
        <v>235</v>
      </c>
      <c r="B125" s="79">
        <v>444</v>
      </c>
      <c r="C125" s="59" t="s">
        <v>625</v>
      </c>
      <c r="D125" s="72">
        <v>650</v>
      </c>
      <c r="E125" s="72">
        <v>125.57924</v>
      </c>
      <c r="F125" s="72">
        <v>125.57924</v>
      </c>
      <c r="G125" s="21">
        <f t="shared" si="6"/>
        <v>0</v>
      </c>
      <c r="H125" s="21">
        <f t="shared" ref="H125:H138" si="11">D124-F124</f>
        <v>169.18874</v>
      </c>
      <c r="I125" s="21">
        <f t="shared" si="9"/>
        <v>19.319883076923077</v>
      </c>
    </row>
    <row r="126" spans="1:9" ht="32.25" customHeight="1" x14ac:dyDescent="0.25">
      <c r="A126" s="67" t="s">
        <v>73</v>
      </c>
      <c r="B126" s="79">
        <v>444</v>
      </c>
      <c r="C126" s="59" t="s">
        <v>626</v>
      </c>
      <c r="D126" s="72">
        <v>1540.0763199999999</v>
      </c>
      <c r="E126" s="72">
        <v>800.20502999999997</v>
      </c>
      <c r="F126" s="72">
        <v>800.20502999999997</v>
      </c>
      <c r="G126" s="21">
        <f t="shared" si="6"/>
        <v>0</v>
      </c>
      <c r="H126" s="21">
        <f t="shared" si="11"/>
        <v>524.42075999999997</v>
      </c>
      <c r="I126" s="21">
        <f t="shared" si="9"/>
        <v>51.958790587728799</v>
      </c>
    </row>
    <row r="127" spans="1:9" ht="32.25" customHeight="1" x14ac:dyDescent="0.25">
      <c r="A127" s="67" t="s">
        <v>74</v>
      </c>
      <c r="B127" s="79">
        <v>444</v>
      </c>
      <c r="C127" s="59" t="s">
        <v>627</v>
      </c>
      <c r="D127" s="72">
        <v>140</v>
      </c>
      <c r="E127" s="72">
        <v>13.6</v>
      </c>
      <c r="F127" s="72">
        <v>13.6</v>
      </c>
      <c r="G127" s="21">
        <f t="shared" si="6"/>
        <v>0</v>
      </c>
      <c r="H127" s="21">
        <f t="shared" si="11"/>
        <v>739.87128999999993</v>
      </c>
      <c r="I127" s="21">
        <f t="shared" si="9"/>
        <v>9.7142857142857135</v>
      </c>
    </row>
    <row r="128" spans="1:9" ht="33" customHeight="1" x14ac:dyDescent="0.25">
      <c r="A128" s="67" t="s">
        <v>75</v>
      </c>
      <c r="B128" s="79">
        <v>444</v>
      </c>
      <c r="C128" s="59" t="s">
        <v>628</v>
      </c>
      <c r="D128" s="72">
        <v>2848.0457900000001</v>
      </c>
      <c r="E128" s="72">
        <v>1690.10852</v>
      </c>
      <c r="F128" s="72">
        <v>1690.10852</v>
      </c>
      <c r="G128" s="21">
        <f t="shared" si="6"/>
        <v>0</v>
      </c>
      <c r="H128" s="21">
        <f t="shared" si="11"/>
        <v>126.4</v>
      </c>
      <c r="I128" s="21">
        <f t="shared" si="9"/>
        <v>59.342743924071527</v>
      </c>
    </row>
    <row r="129" spans="1:9" ht="30.75" customHeight="1" x14ac:dyDescent="0.25">
      <c r="A129" s="67" t="s">
        <v>68</v>
      </c>
      <c r="B129" s="79">
        <v>444</v>
      </c>
      <c r="C129" s="59" t="s">
        <v>629</v>
      </c>
      <c r="D129" s="72">
        <v>16842.176790000001</v>
      </c>
      <c r="E129" s="72">
        <v>7959.61463</v>
      </c>
      <c r="F129" s="72">
        <v>7959.61463</v>
      </c>
      <c r="G129" s="21">
        <f t="shared" si="6"/>
        <v>0</v>
      </c>
      <c r="H129" s="21">
        <f t="shared" si="11"/>
        <v>1157.9372700000001</v>
      </c>
      <c r="I129" s="21">
        <f t="shared" si="9"/>
        <v>47.260011156788238</v>
      </c>
    </row>
    <row r="130" spans="1:9" ht="41.25" customHeight="1" x14ac:dyDescent="0.25">
      <c r="A130" s="67" t="s">
        <v>69</v>
      </c>
      <c r="B130" s="79">
        <v>444</v>
      </c>
      <c r="C130" s="59" t="s">
        <v>630</v>
      </c>
      <c r="D130" s="72">
        <v>140</v>
      </c>
      <c r="E130" s="72">
        <v>64.657060000000001</v>
      </c>
      <c r="F130" s="72">
        <v>64.657060000000001</v>
      </c>
      <c r="G130" s="21">
        <f t="shared" si="6"/>
        <v>0</v>
      </c>
      <c r="H130" s="21">
        <f t="shared" si="11"/>
        <v>8882.5621600000013</v>
      </c>
      <c r="I130" s="21">
        <f t="shared" si="9"/>
        <v>46.183614285714285</v>
      </c>
    </row>
    <row r="131" spans="1:9" ht="47.25" customHeight="1" x14ac:dyDescent="0.25">
      <c r="A131" s="67" t="s">
        <v>398</v>
      </c>
      <c r="B131" s="79">
        <v>444</v>
      </c>
      <c r="C131" s="59" t="s">
        <v>631</v>
      </c>
      <c r="D131" s="72">
        <v>8.9838000000000005</v>
      </c>
      <c r="E131" s="72">
        <v>0</v>
      </c>
      <c r="F131" s="72">
        <v>0</v>
      </c>
      <c r="G131" s="21">
        <f t="shared" si="6"/>
        <v>0</v>
      </c>
      <c r="H131" s="21">
        <f t="shared" si="11"/>
        <v>75.342939999999999</v>
      </c>
      <c r="I131" s="21">
        <f t="shared" si="9"/>
        <v>0</v>
      </c>
    </row>
    <row r="132" spans="1:9" ht="30" customHeight="1" x14ac:dyDescent="0.25">
      <c r="A132" s="67" t="s">
        <v>44</v>
      </c>
      <c r="B132" s="79">
        <v>444</v>
      </c>
      <c r="C132" s="59" t="s">
        <v>632</v>
      </c>
      <c r="D132" s="72">
        <v>121</v>
      </c>
      <c r="E132" s="72">
        <v>57.31</v>
      </c>
      <c r="F132" s="72">
        <v>57.31</v>
      </c>
      <c r="G132" s="21">
        <f t="shared" si="6"/>
        <v>0</v>
      </c>
      <c r="H132" s="21">
        <f t="shared" si="11"/>
        <v>8.9838000000000005</v>
      </c>
      <c r="I132" s="21">
        <f t="shared" si="9"/>
        <v>47.36363636363636</v>
      </c>
    </row>
    <row r="133" spans="1:9" ht="41.25" customHeight="1" x14ac:dyDescent="0.25">
      <c r="A133" s="67" t="s">
        <v>313</v>
      </c>
      <c r="B133" s="79">
        <v>444</v>
      </c>
      <c r="C133" s="59" t="s">
        <v>633</v>
      </c>
      <c r="D133" s="72">
        <v>7.45</v>
      </c>
      <c r="E133" s="72">
        <v>0</v>
      </c>
      <c r="F133" s="72">
        <v>0</v>
      </c>
      <c r="G133" s="21">
        <f t="shared" si="6"/>
        <v>0</v>
      </c>
      <c r="H133" s="21">
        <f t="shared" si="11"/>
        <v>63.69</v>
      </c>
      <c r="I133" s="21">
        <f t="shared" si="9"/>
        <v>0</v>
      </c>
    </row>
    <row r="134" spans="1:9" ht="27.75" customHeight="1" x14ac:dyDescent="0.25">
      <c r="A134" s="67" t="s">
        <v>73</v>
      </c>
      <c r="B134" s="79">
        <v>444</v>
      </c>
      <c r="C134" s="59" t="s">
        <v>634</v>
      </c>
      <c r="D134" s="72">
        <v>187.75</v>
      </c>
      <c r="E134" s="72">
        <v>0</v>
      </c>
      <c r="F134" s="72">
        <v>0</v>
      </c>
      <c r="G134" s="21">
        <f t="shared" si="6"/>
        <v>0</v>
      </c>
      <c r="H134" s="21">
        <f t="shared" si="11"/>
        <v>7.45</v>
      </c>
      <c r="I134" s="21">
        <f t="shared" si="9"/>
        <v>0</v>
      </c>
    </row>
    <row r="135" spans="1:9" ht="33" customHeight="1" x14ac:dyDescent="0.25">
      <c r="A135" s="67" t="s">
        <v>74</v>
      </c>
      <c r="B135" s="79">
        <v>444</v>
      </c>
      <c r="C135" s="59" t="s">
        <v>635</v>
      </c>
      <c r="D135" s="72">
        <v>155.178</v>
      </c>
      <c r="E135" s="72">
        <v>4.95</v>
      </c>
      <c r="F135" s="72">
        <v>4.95</v>
      </c>
      <c r="G135" s="21">
        <f t="shared" si="6"/>
        <v>0</v>
      </c>
      <c r="H135" s="21">
        <f t="shared" si="11"/>
        <v>187.75</v>
      </c>
      <c r="I135" s="21">
        <f t="shared" si="9"/>
        <v>3.1898851641340915</v>
      </c>
    </row>
    <row r="136" spans="1:9" ht="30.75" customHeight="1" x14ac:dyDescent="0.25">
      <c r="A136" s="67" t="s">
        <v>75</v>
      </c>
      <c r="B136" s="79">
        <v>444</v>
      </c>
      <c r="C136" s="59" t="s">
        <v>636</v>
      </c>
      <c r="D136" s="72">
        <v>331.98275999999998</v>
      </c>
      <c r="E136" s="72">
        <v>23.4</v>
      </c>
      <c r="F136" s="72">
        <v>23.4</v>
      </c>
      <c r="G136" s="21">
        <f t="shared" si="6"/>
        <v>0</v>
      </c>
      <c r="H136" s="21">
        <f>D130-F130</f>
        <v>75.342939999999999</v>
      </c>
      <c r="I136" s="21">
        <f t="shared" si="9"/>
        <v>7.0485587866068702</v>
      </c>
    </row>
    <row r="137" spans="1:9" ht="165" customHeight="1" x14ac:dyDescent="0.25">
      <c r="A137" s="70" t="s">
        <v>615</v>
      </c>
      <c r="B137" s="79">
        <v>444</v>
      </c>
      <c r="C137" s="59" t="s">
        <v>637</v>
      </c>
      <c r="D137" s="72">
        <v>3897</v>
      </c>
      <c r="E137" s="72">
        <v>1513.4994899999999</v>
      </c>
      <c r="F137" s="72">
        <v>1513.4994899999999</v>
      </c>
      <c r="G137" s="21">
        <f t="shared" si="6"/>
        <v>0</v>
      </c>
      <c r="H137" s="21">
        <f t="shared" si="11"/>
        <v>308.58276000000001</v>
      </c>
      <c r="I137" s="21">
        <f t="shared" si="9"/>
        <v>38.837554272517323</v>
      </c>
    </row>
    <row r="138" spans="1:9" ht="28.5" customHeight="1" x14ac:dyDescent="0.25">
      <c r="A138" s="67" t="s">
        <v>68</v>
      </c>
      <c r="B138" s="79">
        <v>444</v>
      </c>
      <c r="C138" s="59" t="s">
        <v>638</v>
      </c>
      <c r="D138" s="72">
        <v>346.54721000000001</v>
      </c>
      <c r="E138" s="72">
        <v>165.74594999999999</v>
      </c>
      <c r="F138" s="72">
        <v>165.74594999999999</v>
      </c>
      <c r="G138" s="21">
        <f t="shared" si="6"/>
        <v>0</v>
      </c>
      <c r="H138" s="21">
        <f t="shared" si="11"/>
        <v>2383.5005099999998</v>
      </c>
      <c r="I138" s="21">
        <f t="shared" si="9"/>
        <v>47.827812551138408</v>
      </c>
    </row>
    <row r="139" spans="1:9" s="87" customFormat="1" ht="60" customHeight="1" x14ac:dyDescent="0.25">
      <c r="A139" s="211" t="s">
        <v>287</v>
      </c>
      <c r="B139" s="212"/>
      <c r="C139" s="212"/>
      <c r="D139" s="212"/>
      <c r="E139" s="212"/>
      <c r="F139" s="212"/>
      <c r="G139" s="212"/>
      <c r="H139" s="212"/>
      <c r="I139" s="212"/>
    </row>
    <row r="140" spans="1:9" s="86" customFormat="1" ht="29.25" customHeight="1" x14ac:dyDescent="0.3">
      <c r="A140" s="26" t="s">
        <v>1</v>
      </c>
      <c r="B140" s="27"/>
      <c r="C140" s="163" t="s">
        <v>290</v>
      </c>
      <c r="D140" s="117">
        <f>D142+D149+D155+D173+D176+D178+D180+D182+D188</f>
        <v>68248.372000000003</v>
      </c>
      <c r="E140" s="117">
        <f t="shared" ref="E140:F140" si="12">E142+E149+E155+E173+E176+E178+E180+E182+E188</f>
        <v>27590.711890000002</v>
      </c>
      <c r="F140" s="117">
        <f t="shared" si="12"/>
        <v>27590.711890000002</v>
      </c>
      <c r="G140" s="117">
        <f t="shared" si="6"/>
        <v>0</v>
      </c>
      <c r="H140" s="117">
        <f t="shared" si="7"/>
        <v>40657.660109999997</v>
      </c>
      <c r="I140" s="117">
        <f t="shared" si="9"/>
        <v>40.426915809801294</v>
      </c>
    </row>
    <row r="141" spans="1:9" ht="31.5" customHeight="1" x14ac:dyDescent="0.25">
      <c r="A141" s="28" t="s">
        <v>5</v>
      </c>
      <c r="B141" s="29"/>
      <c r="C141" s="29"/>
      <c r="D141" s="30"/>
      <c r="E141" s="30"/>
      <c r="F141" s="109"/>
      <c r="G141" s="31"/>
      <c r="H141" s="31"/>
      <c r="I141" s="31"/>
    </row>
    <row r="142" spans="1:9" s="88" customFormat="1" ht="45.75" customHeight="1" x14ac:dyDescent="0.25">
      <c r="A142" s="130" t="s">
        <v>288</v>
      </c>
      <c r="B142" s="16"/>
      <c r="C142" s="74" t="s">
        <v>289</v>
      </c>
      <c r="D142" s="128">
        <f>SUM(D143:D148)</f>
        <v>4717.8189999999995</v>
      </c>
      <c r="E142" s="128">
        <f>SUM(E143:E148)</f>
        <v>2374.8389800000004</v>
      </c>
      <c r="F142" s="128">
        <f>SUM(F143:F148)</f>
        <v>2374.8389800000004</v>
      </c>
      <c r="G142" s="18">
        <f t="shared" si="6"/>
        <v>0</v>
      </c>
      <c r="H142" s="33">
        <f t="shared" ref="H142:H175" si="13">D142-F142</f>
        <v>2342.9800199999991</v>
      </c>
      <c r="I142" s="18">
        <f t="shared" ref="I142:I176" si="14">F142/D142*100</f>
        <v>50.33764500079382</v>
      </c>
    </row>
    <row r="143" spans="1:9" s="88" customFormat="1" ht="106.5" customHeight="1" x14ac:dyDescent="0.25">
      <c r="A143" s="70" t="s">
        <v>1378</v>
      </c>
      <c r="B143" s="105">
        <v>441</v>
      </c>
      <c r="C143" s="59" t="s">
        <v>291</v>
      </c>
      <c r="D143" s="72">
        <v>1422.1</v>
      </c>
      <c r="E143" s="72">
        <v>701.34361999999999</v>
      </c>
      <c r="F143" s="72">
        <v>701.34361999999999</v>
      </c>
      <c r="G143" s="22">
        <f t="shared" si="6"/>
        <v>0</v>
      </c>
      <c r="H143" s="164">
        <f t="shared" si="13"/>
        <v>720.75637999999992</v>
      </c>
      <c r="I143" s="22">
        <f t="shared" si="14"/>
        <v>49.317461500597709</v>
      </c>
    </row>
    <row r="144" spans="1:9" s="88" customFormat="1" ht="41.25" customHeight="1" x14ac:dyDescent="0.25">
      <c r="A144" s="67" t="s">
        <v>460</v>
      </c>
      <c r="B144" s="105">
        <v>441</v>
      </c>
      <c r="C144" s="59" t="s">
        <v>461</v>
      </c>
      <c r="D144" s="72">
        <v>45</v>
      </c>
      <c r="E144" s="72">
        <v>0</v>
      </c>
      <c r="F144" s="72">
        <v>0</v>
      </c>
      <c r="G144" s="22">
        <f t="shared" ref="G144:G148" si="15">E144-F144</f>
        <v>0</v>
      </c>
      <c r="H144" s="164">
        <f t="shared" si="13"/>
        <v>45</v>
      </c>
      <c r="I144" s="22">
        <f t="shared" si="14"/>
        <v>0</v>
      </c>
    </row>
    <row r="145" spans="1:9" s="88" customFormat="1" ht="24.75" customHeight="1" x14ac:dyDescent="0.25">
      <c r="A145" s="67" t="s">
        <v>68</v>
      </c>
      <c r="B145" s="105">
        <v>441</v>
      </c>
      <c r="C145" s="59" t="s">
        <v>1379</v>
      </c>
      <c r="D145" s="72">
        <v>2042.43</v>
      </c>
      <c r="E145" s="72">
        <v>969.55042000000003</v>
      </c>
      <c r="F145" s="72">
        <v>969.55042000000003</v>
      </c>
      <c r="G145" s="22">
        <f t="shared" si="15"/>
        <v>0</v>
      </c>
      <c r="H145" s="164">
        <f t="shared" si="13"/>
        <v>1072.87958</v>
      </c>
      <c r="I145" s="22">
        <f t="shared" si="14"/>
        <v>47.470435706486882</v>
      </c>
    </row>
    <row r="146" spans="1:9" s="88" customFormat="1" ht="36.75" customHeight="1" x14ac:dyDescent="0.25">
      <c r="A146" s="67" t="s">
        <v>69</v>
      </c>
      <c r="B146" s="105">
        <v>441</v>
      </c>
      <c r="C146" s="59" t="s">
        <v>1380</v>
      </c>
      <c r="D146" s="72">
        <v>124</v>
      </c>
      <c r="E146" s="72">
        <v>59.929000000000002</v>
      </c>
      <c r="F146" s="72">
        <v>59.929000000000002</v>
      </c>
      <c r="G146" s="22">
        <f t="shared" si="15"/>
        <v>0</v>
      </c>
      <c r="H146" s="164">
        <f t="shared" si="13"/>
        <v>64.070999999999998</v>
      </c>
      <c r="I146" s="22">
        <f t="shared" si="14"/>
        <v>48.329838709677418</v>
      </c>
    </row>
    <row r="147" spans="1:9" s="88" customFormat="1" ht="24" customHeight="1" x14ac:dyDescent="0.25">
      <c r="A147" s="67" t="s">
        <v>44</v>
      </c>
      <c r="B147" s="105">
        <v>441</v>
      </c>
      <c r="C147" s="59" t="s">
        <v>1381</v>
      </c>
      <c r="D147" s="72">
        <v>42.9</v>
      </c>
      <c r="E147" s="72">
        <v>0</v>
      </c>
      <c r="F147" s="72">
        <v>0</v>
      </c>
      <c r="G147" s="22">
        <f t="shared" si="15"/>
        <v>0</v>
      </c>
      <c r="H147" s="164">
        <f t="shared" si="13"/>
        <v>42.9</v>
      </c>
      <c r="I147" s="22">
        <f t="shared" si="14"/>
        <v>0</v>
      </c>
    </row>
    <row r="148" spans="1:9" s="88" customFormat="1" ht="27.75" customHeight="1" x14ac:dyDescent="0.25">
      <c r="A148" s="67" t="s">
        <v>68</v>
      </c>
      <c r="B148" s="105">
        <v>441</v>
      </c>
      <c r="C148" s="59" t="s">
        <v>1382</v>
      </c>
      <c r="D148" s="72">
        <v>1041.3889999999999</v>
      </c>
      <c r="E148" s="72">
        <v>644.01594</v>
      </c>
      <c r="F148" s="72">
        <v>644.01594</v>
      </c>
      <c r="G148" s="22">
        <f t="shared" si="15"/>
        <v>0</v>
      </c>
      <c r="H148" s="164">
        <f t="shared" si="13"/>
        <v>397.3730599999999</v>
      </c>
      <c r="I148" s="22">
        <f t="shared" si="14"/>
        <v>61.842014847477756</v>
      </c>
    </row>
    <row r="149" spans="1:9" s="88" customFormat="1" ht="82.5" customHeight="1" x14ac:dyDescent="0.25">
      <c r="A149" s="130" t="s">
        <v>292</v>
      </c>
      <c r="B149" s="24"/>
      <c r="C149" s="74" t="s">
        <v>293</v>
      </c>
      <c r="D149" s="18">
        <f>SUM(D150:D154)</f>
        <v>1924.752</v>
      </c>
      <c r="E149" s="18">
        <f>SUM(E150:E154)</f>
        <v>907.53084000000001</v>
      </c>
      <c r="F149" s="18">
        <f>SUM(F150:F151)</f>
        <v>907.53084000000001</v>
      </c>
      <c r="G149" s="18">
        <f t="shared" ref="G149:G175" si="16">E149-F149</f>
        <v>0</v>
      </c>
      <c r="H149" s="33">
        <f t="shared" si="13"/>
        <v>1017.2211599999999</v>
      </c>
      <c r="I149" s="18">
        <f t="shared" si="14"/>
        <v>47.150533679144118</v>
      </c>
    </row>
    <row r="150" spans="1:9" ht="119.25" customHeight="1" x14ac:dyDescent="0.25">
      <c r="A150" s="70" t="s">
        <v>462</v>
      </c>
      <c r="B150" s="102">
        <v>441</v>
      </c>
      <c r="C150" s="59" t="s">
        <v>294</v>
      </c>
      <c r="D150" s="72">
        <v>1583.5</v>
      </c>
      <c r="E150" s="72">
        <v>615.74158</v>
      </c>
      <c r="F150" s="72">
        <v>615.74158</v>
      </c>
      <c r="G150" s="22">
        <f t="shared" ref="G150:G151" si="17">E150-F150</f>
        <v>0</v>
      </c>
      <c r="H150" s="21">
        <f t="shared" si="13"/>
        <v>967.75842</v>
      </c>
      <c r="I150" s="21">
        <f t="shared" si="14"/>
        <v>38.884848752762871</v>
      </c>
    </row>
    <row r="151" spans="1:9" ht="33" customHeight="1" x14ac:dyDescent="0.25">
      <c r="A151" s="67" t="s">
        <v>68</v>
      </c>
      <c r="B151" s="102">
        <v>441</v>
      </c>
      <c r="C151" s="59" t="s">
        <v>295</v>
      </c>
      <c r="D151" s="72">
        <v>341.25200000000001</v>
      </c>
      <c r="E151" s="72">
        <v>291.78926000000001</v>
      </c>
      <c r="F151" s="72">
        <v>291.78926000000001</v>
      </c>
      <c r="G151" s="22">
        <f t="shared" si="17"/>
        <v>0</v>
      </c>
      <c r="H151" s="21">
        <f t="shared" si="13"/>
        <v>49.462739999999997</v>
      </c>
      <c r="I151" s="21">
        <f t="shared" si="14"/>
        <v>85.505509125221252</v>
      </c>
    </row>
    <row r="152" spans="1:9" ht="15.75" hidden="1" x14ac:dyDescent="0.25">
      <c r="A152" s="34"/>
      <c r="B152" s="23" t="s">
        <v>14</v>
      </c>
      <c r="C152" s="20"/>
      <c r="D152" s="21"/>
      <c r="E152" s="21"/>
      <c r="F152" s="22"/>
      <c r="G152" s="22">
        <f t="shared" si="16"/>
        <v>0</v>
      </c>
      <c r="H152" s="21">
        <f t="shared" si="13"/>
        <v>0</v>
      </c>
      <c r="I152" s="21" t="e">
        <f t="shared" si="14"/>
        <v>#DIV/0!</v>
      </c>
    </row>
    <row r="153" spans="1:9" ht="15.75" hidden="1" x14ac:dyDescent="0.25">
      <c r="A153" s="34"/>
      <c r="B153" s="23" t="s">
        <v>14</v>
      </c>
      <c r="C153" s="20"/>
      <c r="D153" s="21"/>
      <c r="E153" s="21"/>
      <c r="F153" s="22"/>
      <c r="G153" s="22">
        <f t="shared" si="16"/>
        <v>0</v>
      </c>
      <c r="H153" s="21">
        <f t="shared" si="13"/>
        <v>0</v>
      </c>
      <c r="I153" s="21" t="e">
        <f t="shared" si="14"/>
        <v>#DIV/0!</v>
      </c>
    </row>
    <row r="154" spans="1:9" ht="15.75" hidden="1" x14ac:dyDescent="0.25">
      <c r="A154" s="34"/>
      <c r="B154" s="23" t="s">
        <v>14</v>
      </c>
      <c r="C154" s="20"/>
      <c r="D154" s="21"/>
      <c r="E154" s="21"/>
      <c r="F154" s="22"/>
      <c r="G154" s="22">
        <f t="shared" si="16"/>
        <v>0</v>
      </c>
      <c r="H154" s="21">
        <f t="shared" si="13"/>
        <v>0</v>
      </c>
      <c r="I154" s="21" t="e">
        <f t="shared" si="14"/>
        <v>#DIV/0!</v>
      </c>
    </row>
    <row r="155" spans="1:9" s="88" customFormat="1" ht="45.75" customHeight="1" x14ac:dyDescent="0.25">
      <c r="A155" s="130" t="s">
        <v>296</v>
      </c>
      <c r="B155" s="24"/>
      <c r="C155" s="74" t="s">
        <v>297</v>
      </c>
      <c r="D155" s="18">
        <f>SUM(D156:D172)</f>
        <v>17309.070500000005</v>
      </c>
      <c r="E155" s="18">
        <f>SUM(E156:E172)</f>
        <v>6972.3736500000014</v>
      </c>
      <c r="F155" s="18">
        <f>SUM(F156:F172)</f>
        <v>6972.3736500000014</v>
      </c>
      <c r="G155" s="18">
        <f>E155-F155</f>
        <v>0</v>
      </c>
      <c r="H155" s="18">
        <f>D155-F155</f>
        <v>10336.696850000004</v>
      </c>
      <c r="I155" s="18">
        <f t="shared" si="14"/>
        <v>40.281617952853097</v>
      </c>
    </row>
    <row r="156" spans="1:9" ht="57" customHeight="1" x14ac:dyDescent="0.25">
      <c r="A156" s="67" t="s">
        <v>463</v>
      </c>
      <c r="B156" s="102">
        <v>441</v>
      </c>
      <c r="C156" s="59" t="s">
        <v>298</v>
      </c>
      <c r="D156" s="72">
        <v>1498.6</v>
      </c>
      <c r="E156" s="72">
        <v>755.46400000000006</v>
      </c>
      <c r="F156" s="72">
        <v>755.46400000000006</v>
      </c>
      <c r="G156" s="21">
        <f t="shared" si="16"/>
        <v>0</v>
      </c>
      <c r="H156" s="21">
        <f t="shared" si="13"/>
        <v>743.13599999999985</v>
      </c>
      <c r="I156" s="21">
        <f>F156/D156*100</f>
        <v>50.411317229414131</v>
      </c>
    </row>
    <row r="157" spans="1:9" ht="51" customHeight="1" x14ac:dyDescent="0.25">
      <c r="A157" s="67" t="s">
        <v>464</v>
      </c>
      <c r="B157" s="102">
        <v>441</v>
      </c>
      <c r="C157" s="59" t="s">
        <v>299</v>
      </c>
      <c r="D157" s="72">
        <v>990</v>
      </c>
      <c r="E157" s="72">
        <v>261.8</v>
      </c>
      <c r="F157" s="72">
        <v>261.8</v>
      </c>
      <c r="G157" s="21">
        <f t="shared" si="16"/>
        <v>0</v>
      </c>
      <c r="H157" s="21">
        <f t="shared" si="13"/>
        <v>728.2</v>
      </c>
      <c r="I157" s="21">
        <f t="shared" si="14"/>
        <v>26.44444444444445</v>
      </c>
    </row>
    <row r="158" spans="1:9" ht="48" customHeight="1" x14ac:dyDescent="0.25">
      <c r="A158" s="67" t="s">
        <v>465</v>
      </c>
      <c r="B158" s="102">
        <v>441</v>
      </c>
      <c r="C158" s="59" t="s">
        <v>300</v>
      </c>
      <c r="D158" s="72">
        <v>126.35</v>
      </c>
      <c r="E158" s="72">
        <v>28.64</v>
      </c>
      <c r="F158" s="72">
        <v>28.64</v>
      </c>
      <c r="G158" s="21">
        <f t="shared" si="16"/>
        <v>0</v>
      </c>
      <c r="H158" s="21">
        <f t="shared" si="13"/>
        <v>97.71</v>
      </c>
      <c r="I158" s="21">
        <f t="shared" si="14"/>
        <v>22.667194301543333</v>
      </c>
    </row>
    <row r="159" spans="1:9" ht="56.25" customHeight="1" x14ac:dyDescent="0.25">
      <c r="A159" s="67" t="s">
        <v>466</v>
      </c>
      <c r="B159" s="102">
        <v>441</v>
      </c>
      <c r="C159" s="59" t="s">
        <v>301</v>
      </c>
      <c r="D159" s="72">
        <v>621.15</v>
      </c>
      <c r="E159" s="72">
        <v>265.25</v>
      </c>
      <c r="F159" s="72">
        <v>265.25</v>
      </c>
      <c r="G159" s="21">
        <f t="shared" si="16"/>
        <v>0</v>
      </c>
      <c r="H159" s="21">
        <f t="shared" si="13"/>
        <v>355.9</v>
      </c>
      <c r="I159" s="21">
        <f t="shared" ref="I159:I172" si="18">F159/D159*100</f>
        <v>42.70305079288417</v>
      </c>
    </row>
    <row r="160" spans="1:9" ht="54.75" customHeight="1" x14ac:dyDescent="0.25">
      <c r="A160" s="67" t="s">
        <v>467</v>
      </c>
      <c r="B160" s="102">
        <v>441</v>
      </c>
      <c r="C160" s="59" t="s">
        <v>302</v>
      </c>
      <c r="D160" s="72">
        <v>236.61750000000001</v>
      </c>
      <c r="E160" s="72">
        <v>88.354799999999997</v>
      </c>
      <c r="F160" s="72">
        <v>88.354799999999997</v>
      </c>
      <c r="G160" s="21">
        <f t="shared" si="16"/>
        <v>0</v>
      </c>
      <c r="H160" s="21">
        <f t="shared" si="13"/>
        <v>148.2627</v>
      </c>
      <c r="I160" s="21">
        <f t="shared" si="18"/>
        <v>37.340771498304221</v>
      </c>
    </row>
    <row r="161" spans="1:9" ht="54.75" customHeight="1" x14ac:dyDescent="0.25">
      <c r="A161" s="67" t="s">
        <v>468</v>
      </c>
      <c r="B161" s="102">
        <v>441</v>
      </c>
      <c r="C161" s="59" t="s">
        <v>303</v>
      </c>
      <c r="D161" s="72">
        <v>1874.56</v>
      </c>
      <c r="E161" s="72">
        <v>0</v>
      </c>
      <c r="F161" s="72">
        <v>0</v>
      </c>
      <c r="G161" s="21">
        <f t="shared" si="16"/>
        <v>0</v>
      </c>
      <c r="H161" s="21">
        <f t="shared" si="13"/>
        <v>1874.56</v>
      </c>
      <c r="I161" s="21">
        <f t="shared" si="18"/>
        <v>0</v>
      </c>
    </row>
    <row r="162" spans="1:9" ht="63.75" customHeight="1" x14ac:dyDescent="0.25">
      <c r="A162" s="67" t="s">
        <v>469</v>
      </c>
      <c r="B162" s="102">
        <v>441</v>
      </c>
      <c r="C162" s="59" t="s">
        <v>304</v>
      </c>
      <c r="D162" s="72">
        <v>325.75</v>
      </c>
      <c r="E162" s="72">
        <v>137.91999999999999</v>
      </c>
      <c r="F162" s="72">
        <v>137.91999999999999</v>
      </c>
      <c r="G162" s="21">
        <f t="shared" si="16"/>
        <v>0</v>
      </c>
      <c r="H162" s="21">
        <f t="shared" si="13"/>
        <v>187.83</v>
      </c>
      <c r="I162" s="21">
        <f>F162/D162*100</f>
        <v>42.339217191097461</v>
      </c>
    </row>
    <row r="163" spans="1:9" ht="61.5" customHeight="1" x14ac:dyDescent="0.25">
      <c r="A163" s="67" t="s">
        <v>470</v>
      </c>
      <c r="B163" s="102">
        <v>441</v>
      </c>
      <c r="C163" s="59" t="s">
        <v>305</v>
      </c>
      <c r="D163" s="72">
        <v>921.12</v>
      </c>
      <c r="E163" s="72">
        <v>376.30554999999998</v>
      </c>
      <c r="F163" s="72">
        <v>376.30554999999998</v>
      </c>
      <c r="G163" s="21">
        <f t="shared" si="16"/>
        <v>0</v>
      </c>
      <c r="H163" s="21">
        <f t="shared" si="13"/>
        <v>544.81445000000008</v>
      </c>
      <c r="I163" s="21">
        <f t="shared" si="18"/>
        <v>40.85304303456661</v>
      </c>
    </row>
    <row r="164" spans="1:9" ht="72.75" customHeight="1" x14ac:dyDescent="0.25">
      <c r="A164" s="67" t="s">
        <v>471</v>
      </c>
      <c r="B164" s="102">
        <v>441</v>
      </c>
      <c r="C164" s="59" t="s">
        <v>306</v>
      </c>
      <c r="D164" s="72">
        <v>350</v>
      </c>
      <c r="E164" s="72">
        <v>0</v>
      </c>
      <c r="F164" s="72">
        <v>0</v>
      </c>
      <c r="G164" s="21">
        <f t="shared" si="16"/>
        <v>0</v>
      </c>
      <c r="H164" s="21">
        <f t="shared" si="13"/>
        <v>350</v>
      </c>
      <c r="I164" s="21">
        <f t="shared" si="18"/>
        <v>0</v>
      </c>
    </row>
    <row r="165" spans="1:9" ht="78.75" customHeight="1" x14ac:dyDescent="0.25">
      <c r="A165" s="67" t="s">
        <v>472</v>
      </c>
      <c r="B165" s="102">
        <v>441</v>
      </c>
      <c r="C165" s="59" t="s">
        <v>307</v>
      </c>
      <c r="D165" s="72">
        <v>100</v>
      </c>
      <c r="E165" s="72">
        <v>0</v>
      </c>
      <c r="F165" s="72">
        <v>0</v>
      </c>
      <c r="G165" s="21">
        <f t="shared" si="16"/>
        <v>0</v>
      </c>
      <c r="H165" s="21">
        <f t="shared" si="13"/>
        <v>100</v>
      </c>
      <c r="I165" s="21">
        <f t="shared" si="18"/>
        <v>0</v>
      </c>
    </row>
    <row r="166" spans="1:9" ht="74.25" customHeight="1" x14ac:dyDescent="0.25">
      <c r="A166" s="67" t="s">
        <v>473</v>
      </c>
      <c r="B166" s="102">
        <v>441</v>
      </c>
      <c r="C166" s="59" t="s">
        <v>308</v>
      </c>
      <c r="D166" s="72">
        <v>50.13</v>
      </c>
      <c r="E166" s="72">
        <v>11.55139</v>
      </c>
      <c r="F166" s="72">
        <v>11.55139</v>
      </c>
      <c r="G166" s="21">
        <f t="shared" si="16"/>
        <v>0</v>
      </c>
      <c r="H166" s="21">
        <f t="shared" si="13"/>
        <v>38.578610000000005</v>
      </c>
      <c r="I166" s="21">
        <f t="shared" si="18"/>
        <v>23.042868541791339</v>
      </c>
    </row>
    <row r="167" spans="1:9" ht="66.75" customHeight="1" x14ac:dyDescent="0.25">
      <c r="A167" s="67" t="s">
        <v>474</v>
      </c>
      <c r="B167" s="102">
        <v>441</v>
      </c>
      <c r="C167" s="59" t="s">
        <v>309</v>
      </c>
      <c r="D167" s="72">
        <v>566.26</v>
      </c>
      <c r="E167" s="72">
        <v>258.12</v>
      </c>
      <c r="F167" s="72">
        <v>258.12</v>
      </c>
      <c r="G167" s="21">
        <f t="shared" si="16"/>
        <v>0</v>
      </c>
      <c r="H167" s="21">
        <f t="shared" si="13"/>
        <v>308.14</v>
      </c>
      <c r="I167" s="21">
        <f t="shared" si="18"/>
        <v>45.583300957157491</v>
      </c>
    </row>
    <row r="168" spans="1:9" ht="63.75" customHeight="1" x14ac:dyDescent="0.25">
      <c r="A168" s="67" t="s">
        <v>475</v>
      </c>
      <c r="B168" s="102">
        <v>441</v>
      </c>
      <c r="C168" s="59" t="s">
        <v>310</v>
      </c>
      <c r="D168" s="72">
        <v>187.92</v>
      </c>
      <c r="E168" s="72">
        <v>84.837999999999994</v>
      </c>
      <c r="F168" s="72">
        <v>84.837999999999994</v>
      </c>
      <c r="G168" s="21">
        <f t="shared" si="16"/>
        <v>0</v>
      </c>
      <c r="H168" s="21">
        <f t="shared" si="13"/>
        <v>103.08199999999999</v>
      </c>
      <c r="I168" s="21">
        <f t="shared" si="18"/>
        <v>45.1458067262665</v>
      </c>
    </row>
    <row r="169" spans="1:9" ht="29.25" customHeight="1" x14ac:dyDescent="0.25">
      <c r="A169" s="67" t="s">
        <v>68</v>
      </c>
      <c r="B169" s="102">
        <v>441</v>
      </c>
      <c r="C169" s="59" t="s">
        <v>1383</v>
      </c>
      <c r="D169" s="72">
        <v>9124.973</v>
      </c>
      <c r="E169" s="72">
        <v>4549.3749100000005</v>
      </c>
      <c r="F169" s="72">
        <v>4549.3749100000005</v>
      </c>
      <c r="G169" s="21">
        <f t="shared" si="16"/>
        <v>0</v>
      </c>
      <c r="H169" s="21">
        <f t="shared" si="13"/>
        <v>4575.5980899999995</v>
      </c>
      <c r="I169" s="21">
        <f t="shared" si="18"/>
        <v>49.856310917303546</v>
      </c>
    </row>
    <row r="170" spans="1:9" ht="31.5" customHeight="1" x14ac:dyDescent="0.25">
      <c r="A170" s="67" t="s">
        <v>69</v>
      </c>
      <c r="B170" s="102">
        <v>441</v>
      </c>
      <c r="C170" s="59" t="s">
        <v>1384</v>
      </c>
      <c r="D170" s="72">
        <v>253.5</v>
      </c>
      <c r="E170" s="72">
        <v>154.755</v>
      </c>
      <c r="F170" s="72">
        <v>154.755</v>
      </c>
      <c r="G170" s="21">
        <f t="shared" si="16"/>
        <v>0</v>
      </c>
      <c r="H170" s="21">
        <f t="shared" si="13"/>
        <v>98.745000000000005</v>
      </c>
      <c r="I170" s="21">
        <f t="shared" si="18"/>
        <v>61.047337278106504</v>
      </c>
    </row>
    <row r="171" spans="1:9" ht="31.5" customHeight="1" x14ac:dyDescent="0.25">
      <c r="A171" s="67" t="s">
        <v>44</v>
      </c>
      <c r="B171" s="102">
        <v>441</v>
      </c>
      <c r="C171" s="59" t="s">
        <v>1385</v>
      </c>
      <c r="D171" s="72">
        <v>47.24</v>
      </c>
      <c r="E171" s="72">
        <v>0</v>
      </c>
      <c r="F171" s="72">
        <v>0</v>
      </c>
      <c r="G171" s="21">
        <f t="shared" si="16"/>
        <v>0</v>
      </c>
      <c r="H171" s="21">
        <f t="shared" si="13"/>
        <v>47.24</v>
      </c>
      <c r="I171" s="21">
        <f t="shared" si="18"/>
        <v>0</v>
      </c>
    </row>
    <row r="172" spans="1:9" ht="49.5" customHeight="1" x14ac:dyDescent="0.25">
      <c r="A172" s="67" t="s">
        <v>313</v>
      </c>
      <c r="B172" s="102">
        <v>441</v>
      </c>
      <c r="C172" s="59" t="s">
        <v>1386</v>
      </c>
      <c r="D172" s="72">
        <v>34.9</v>
      </c>
      <c r="E172" s="72">
        <v>0</v>
      </c>
      <c r="F172" s="72">
        <v>0</v>
      </c>
      <c r="G172" s="21">
        <f t="shared" si="16"/>
        <v>0</v>
      </c>
      <c r="H172" s="21">
        <f t="shared" si="13"/>
        <v>34.9</v>
      </c>
      <c r="I172" s="21">
        <f t="shared" si="18"/>
        <v>0</v>
      </c>
    </row>
    <row r="173" spans="1:9" ht="84" customHeight="1" x14ac:dyDescent="0.25">
      <c r="A173" s="130" t="s">
        <v>479</v>
      </c>
      <c r="B173" s="147"/>
      <c r="C173" s="74" t="s">
        <v>311</v>
      </c>
      <c r="D173" s="17">
        <f>SUM(D174:D175)</f>
        <v>11694.7305</v>
      </c>
      <c r="E173" s="17">
        <f>SUM(E174:E175)</f>
        <v>5142.3794200000002</v>
      </c>
      <c r="F173" s="17">
        <f>SUM(F174:F175)</f>
        <v>5142.3794200000002</v>
      </c>
      <c r="G173" s="18">
        <f t="shared" si="16"/>
        <v>0</v>
      </c>
      <c r="H173" s="18">
        <f t="shared" si="13"/>
        <v>6552.3510799999995</v>
      </c>
      <c r="I173" s="18">
        <f t="shared" si="14"/>
        <v>43.971765061195725</v>
      </c>
    </row>
    <row r="174" spans="1:9" ht="60.75" customHeight="1" x14ac:dyDescent="0.25">
      <c r="A174" s="67" t="s">
        <v>477</v>
      </c>
      <c r="B174" s="165"/>
      <c r="C174" s="59" t="s">
        <v>312</v>
      </c>
      <c r="D174" s="72">
        <v>10254.7305</v>
      </c>
      <c r="E174" s="72">
        <v>4612.0952200000002</v>
      </c>
      <c r="F174" s="72">
        <v>4612.0952200000002</v>
      </c>
      <c r="G174" s="22">
        <f t="shared" si="16"/>
        <v>0</v>
      </c>
      <c r="H174" s="22">
        <f t="shared" si="13"/>
        <v>5642.6352799999995</v>
      </c>
      <c r="I174" s="22">
        <f t="shared" si="14"/>
        <v>44.975294280039833</v>
      </c>
    </row>
    <row r="175" spans="1:9" ht="57" customHeight="1" x14ac:dyDescent="0.25">
      <c r="A175" s="67" t="s">
        <v>478</v>
      </c>
      <c r="B175" s="102">
        <v>441</v>
      </c>
      <c r="C175" s="59" t="s">
        <v>476</v>
      </c>
      <c r="D175" s="72">
        <v>1440</v>
      </c>
      <c r="E175" s="72">
        <v>530.28420000000006</v>
      </c>
      <c r="F175" s="72">
        <v>530.28420000000006</v>
      </c>
      <c r="G175" s="22">
        <f t="shared" si="16"/>
        <v>0</v>
      </c>
      <c r="H175" s="22">
        <f t="shared" si="13"/>
        <v>909.71579999999994</v>
      </c>
      <c r="I175" s="22">
        <f t="shared" si="14"/>
        <v>36.825291666666672</v>
      </c>
    </row>
    <row r="176" spans="1:9" ht="135.75" customHeight="1" x14ac:dyDescent="0.25">
      <c r="A176" s="146" t="s">
        <v>480</v>
      </c>
      <c r="B176" s="167"/>
      <c r="C176" s="74" t="s">
        <v>338</v>
      </c>
      <c r="D176" s="128">
        <f>D177</f>
        <v>3075</v>
      </c>
      <c r="E176" s="128">
        <f t="shared" ref="E176:F176" si="19">E177</f>
        <v>0</v>
      </c>
      <c r="F176" s="128">
        <f t="shared" si="19"/>
        <v>0</v>
      </c>
      <c r="G176" s="18">
        <f t="shared" ref="G176:G199" si="20">E176-F176</f>
        <v>0</v>
      </c>
      <c r="H176" s="18">
        <f t="shared" ref="H176" si="21">D176-F176</f>
        <v>3075</v>
      </c>
      <c r="I176" s="18">
        <f t="shared" si="14"/>
        <v>0</v>
      </c>
    </row>
    <row r="177" spans="1:9" ht="102" customHeight="1" x14ac:dyDescent="0.25">
      <c r="A177" s="70" t="s">
        <v>481</v>
      </c>
      <c r="B177" s="102">
        <v>441</v>
      </c>
      <c r="C177" s="59" t="s">
        <v>339</v>
      </c>
      <c r="D177" s="72">
        <v>3075</v>
      </c>
      <c r="E177" s="72">
        <v>0</v>
      </c>
      <c r="F177" s="72">
        <v>0</v>
      </c>
      <c r="G177" s="168">
        <f t="shared" ref="G177:G179" si="22">E177-F177</f>
        <v>0</v>
      </c>
      <c r="H177" s="168">
        <f t="shared" ref="H177:H179" si="23">D177-F177</f>
        <v>3075</v>
      </c>
      <c r="I177" s="21">
        <f t="shared" ref="I177:I179" si="24">F177/D177*100</f>
        <v>0</v>
      </c>
    </row>
    <row r="178" spans="1:9" ht="96.75" customHeight="1" x14ac:dyDescent="0.25">
      <c r="A178" s="130" t="s">
        <v>482</v>
      </c>
      <c r="B178" s="167"/>
      <c r="C178" s="74" t="s">
        <v>387</v>
      </c>
      <c r="D178" s="128">
        <f>D179</f>
        <v>434</v>
      </c>
      <c r="E178" s="128">
        <f t="shared" ref="E178:F178" si="25">E179</f>
        <v>434</v>
      </c>
      <c r="F178" s="128">
        <f t="shared" si="25"/>
        <v>434</v>
      </c>
      <c r="G178" s="170">
        <f t="shared" si="22"/>
        <v>0</v>
      </c>
      <c r="H178" s="170">
        <f t="shared" si="23"/>
        <v>0</v>
      </c>
      <c r="I178" s="18">
        <f t="shared" si="24"/>
        <v>100</v>
      </c>
    </row>
    <row r="179" spans="1:9" ht="77.25" customHeight="1" x14ac:dyDescent="0.25">
      <c r="A179" s="67" t="s">
        <v>1387</v>
      </c>
      <c r="B179" s="105">
        <v>441</v>
      </c>
      <c r="C179" s="59" t="s">
        <v>483</v>
      </c>
      <c r="D179" s="72">
        <v>434</v>
      </c>
      <c r="E179" s="72">
        <v>434</v>
      </c>
      <c r="F179" s="72">
        <v>434</v>
      </c>
      <c r="G179" s="169">
        <f t="shared" si="22"/>
        <v>0</v>
      </c>
      <c r="H179" s="169">
        <f t="shared" si="23"/>
        <v>0</v>
      </c>
      <c r="I179" s="22">
        <f t="shared" si="24"/>
        <v>100</v>
      </c>
    </row>
    <row r="180" spans="1:9" ht="74.25" customHeight="1" x14ac:dyDescent="0.25">
      <c r="A180" s="130" t="s">
        <v>484</v>
      </c>
      <c r="B180" s="167"/>
      <c r="C180" s="74" t="s">
        <v>340</v>
      </c>
      <c r="D180" s="128">
        <f>D181</f>
        <v>221</v>
      </c>
      <c r="E180" s="128">
        <f>E181</f>
        <v>0</v>
      </c>
      <c r="F180" s="128">
        <f>F181</f>
        <v>0</v>
      </c>
      <c r="G180" s="18">
        <f t="shared" ref="G180:G181" si="26">E180-F180</f>
        <v>0</v>
      </c>
      <c r="H180" s="18">
        <f t="shared" ref="H180:H181" si="27">D180-F180</f>
        <v>221</v>
      </c>
      <c r="I180" s="18">
        <f t="shared" ref="I180:I181" si="28">F180/D180*100</f>
        <v>0</v>
      </c>
    </row>
    <row r="181" spans="1:9" ht="58.5" customHeight="1" x14ac:dyDescent="0.25">
      <c r="A181" s="67" t="s">
        <v>485</v>
      </c>
      <c r="B181" s="105">
        <v>441</v>
      </c>
      <c r="C181" s="59" t="s">
        <v>386</v>
      </c>
      <c r="D181" s="72">
        <v>221</v>
      </c>
      <c r="E181" s="72">
        <v>0</v>
      </c>
      <c r="F181" s="72">
        <v>0</v>
      </c>
      <c r="G181" s="104">
        <f t="shared" si="26"/>
        <v>0</v>
      </c>
      <c r="H181" s="104">
        <f t="shared" si="27"/>
        <v>221</v>
      </c>
      <c r="I181" s="104">
        <f t="shared" si="28"/>
        <v>0</v>
      </c>
    </row>
    <row r="182" spans="1:9" ht="87.75" customHeight="1" x14ac:dyDescent="0.25">
      <c r="A182" s="130" t="s">
        <v>486</v>
      </c>
      <c r="B182" s="167"/>
      <c r="C182" s="74" t="s">
        <v>487</v>
      </c>
      <c r="D182" s="128">
        <f>SUM(D183:D187)</f>
        <v>28572</v>
      </c>
      <c r="E182" s="128">
        <f>SUM(E183:E187)</f>
        <v>11759.589</v>
      </c>
      <c r="F182" s="128">
        <f>SUM(F183:F187)</f>
        <v>11759.589</v>
      </c>
      <c r="G182" s="18">
        <f t="shared" ref="G182:G189" si="29">E182-F182</f>
        <v>0</v>
      </c>
      <c r="H182" s="18">
        <f t="shared" ref="H182:H189" si="30">D182-F182</f>
        <v>16812.411</v>
      </c>
      <c r="I182" s="18">
        <f t="shared" ref="I182:I189" si="31">F182/D182*100</f>
        <v>41.157738345233099</v>
      </c>
    </row>
    <row r="183" spans="1:9" ht="64.5" customHeight="1" x14ac:dyDescent="0.25">
      <c r="A183" s="67" t="s">
        <v>1388</v>
      </c>
      <c r="B183" s="105">
        <v>441</v>
      </c>
      <c r="C183" s="59" t="s">
        <v>488</v>
      </c>
      <c r="D183" s="72">
        <v>24500</v>
      </c>
      <c r="E183" s="72">
        <v>9200</v>
      </c>
      <c r="F183" s="72">
        <v>9200</v>
      </c>
      <c r="G183" s="22">
        <f t="shared" si="29"/>
        <v>0</v>
      </c>
      <c r="H183" s="22">
        <f t="shared" si="30"/>
        <v>15300</v>
      </c>
      <c r="I183" s="22">
        <f t="shared" si="31"/>
        <v>37.551020408163268</v>
      </c>
    </row>
    <row r="184" spans="1:9" ht="64.5" customHeight="1" x14ac:dyDescent="0.25">
      <c r="A184" s="67" t="s">
        <v>1389</v>
      </c>
      <c r="B184" s="105">
        <v>441</v>
      </c>
      <c r="C184" s="59" t="s">
        <v>489</v>
      </c>
      <c r="D184" s="72">
        <v>1212</v>
      </c>
      <c r="E184" s="72">
        <v>381.76</v>
      </c>
      <c r="F184" s="72">
        <v>381.76</v>
      </c>
      <c r="G184" s="22">
        <f t="shared" si="29"/>
        <v>0</v>
      </c>
      <c r="H184" s="22">
        <f t="shared" si="30"/>
        <v>830.24</v>
      </c>
      <c r="I184" s="22">
        <f t="shared" si="31"/>
        <v>31.498349834983497</v>
      </c>
    </row>
    <row r="185" spans="1:9" ht="112.5" customHeight="1" x14ac:dyDescent="0.25">
      <c r="A185" s="70" t="s">
        <v>1390</v>
      </c>
      <c r="B185" s="105">
        <v>441</v>
      </c>
      <c r="C185" s="59" t="s">
        <v>1393</v>
      </c>
      <c r="D185" s="72">
        <v>160</v>
      </c>
      <c r="E185" s="72">
        <v>77.828999999999994</v>
      </c>
      <c r="F185" s="72">
        <v>77.828999999999994</v>
      </c>
      <c r="G185" s="22">
        <f t="shared" si="29"/>
        <v>0</v>
      </c>
      <c r="H185" s="22">
        <f t="shared" si="30"/>
        <v>82.171000000000006</v>
      </c>
      <c r="I185" s="22">
        <f t="shared" si="31"/>
        <v>48.643124999999998</v>
      </c>
    </row>
    <row r="186" spans="1:9" ht="117.75" customHeight="1" x14ac:dyDescent="0.25">
      <c r="A186" s="70" t="s">
        <v>1391</v>
      </c>
      <c r="B186" s="105">
        <v>441</v>
      </c>
      <c r="C186" s="59" t="s">
        <v>1394</v>
      </c>
      <c r="D186" s="72">
        <v>300</v>
      </c>
      <c r="E186" s="72">
        <v>300</v>
      </c>
      <c r="F186" s="72">
        <v>300</v>
      </c>
      <c r="G186" s="22">
        <f t="shared" si="29"/>
        <v>0</v>
      </c>
      <c r="H186" s="22">
        <f t="shared" si="30"/>
        <v>0</v>
      </c>
      <c r="I186" s="22">
        <f t="shared" si="31"/>
        <v>100</v>
      </c>
    </row>
    <row r="187" spans="1:9" ht="87.75" customHeight="1" x14ac:dyDescent="0.25">
      <c r="A187" s="67" t="s">
        <v>1392</v>
      </c>
      <c r="B187" s="105">
        <v>441</v>
      </c>
      <c r="C187" s="59" t="s">
        <v>1395</v>
      </c>
      <c r="D187" s="72">
        <v>2400</v>
      </c>
      <c r="E187" s="72">
        <v>1800</v>
      </c>
      <c r="F187" s="72">
        <v>1800</v>
      </c>
      <c r="G187" s="22">
        <f t="shared" si="29"/>
        <v>0</v>
      </c>
      <c r="H187" s="22">
        <f t="shared" si="30"/>
        <v>600</v>
      </c>
      <c r="I187" s="22">
        <f t="shared" si="31"/>
        <v>75</v>
      </c>
    </row>
    <row r="188" spans="1:9" ht="67.5" customHeight="1" x14ac:dyDescent="0.25">
      <c r="A188" s="148" t="s">
        <v>1396</v>
      </c>
      <c r="B188" s="167"/>
      <c r="C188" s="74" t="s">
        <v>1399</v>
      </c>
      <c r="D188" s="128">
        <v>300</v>
      </c>
      <c r="E188" s="128">
        <v>0</v>
      </c>
      <c r="F188" s="128">
        <v>0</v>
      </c>
      <c r="G188" s="18">
        <f t="shared" si="29"/>
        <v>0</v>
      </c>
      <c r="H188" s="18">
        <f t="shared" si="30"/>
        <v>300</v>
      </c>
      <c r="I188" s="18">
        <f t="shared" si="31"/>
        <v>0</v>
      </c>
    </row>
    <row r="189" spans="1:9" ht="57" customHeight="1" x14ac:dyDescent="0.25">
      <c r="A189" s="67" t="s">
        <v>1397</v>
      </c>
      <c r="B189" s="59" t="s">
        <v>17</v>
      </c>
      <c r="C189" s="59" t="s">
        <v>1398</v>
      </c>
      <c r="D189" s="72">
        <v>300</v>
      </c>
      <c r="E189" s="72">
        <v>0</v>
      </c>
      <c r="F189" s="72">
        <v>0</v>
      </c>
      <c r="G189" s="22">
        <f t="shared" si="29"/>
        <v>0</v>
      </c>
      <c r="H189" s="22">
        <f t="shared" si="30"/>
        <v>300</v>
      </c>
      <c r="I189" s="22">
        <f t="shared" si="31"/>
        <v>0</v>
      </c>
    </row>
    <row r="190" spans="1:9" ht="79.5" customHeight="1" x14ac:dyDescent="0.25">
      <c r="A190" s="202" t="s">
        <v>388</v>
      </c>
      <c r="B190" s="216"/>
      <c r="C190" s="216"/>
      <c r="D190" s="216"/>
      <c r="E190" s="216"/>
      <c r="F190" s="216"/>
      <c r="G190" s="216"/>
      <c r="H190" s="216"/>
      <c r="I190" s="216"/>
    </row>
    <row r="191" spans="1:9" s="89" customFormat="1" ht="30.75" customHeight="1" x14ac:dyDescent="0.25">
      <c r="A191" s="8" t="s">
        <v>1</v>
      </c>
      <c r="B191" s="180"/>
      <c r="C191" s="185" t="s">
        <v>391</v>
      </c>
      <c r="D191" s="183">
        <f>D193+D195</f>
        <v>8721</v>
      </c>
      <c r="E191" s="183">
        <f t="shared" ref="E191:F191" si="32">E193+E195</f>
        <v>1461.4</v>
      </c>
      <c r="F191" s="183">
        <f t="shared" si="32"/>
        <v>1461.4</v>
      </c>
      <c r="G191" s="184">
        <f t="shared" ref="G191" si="33">E191-F191</f>
        <v>0</v>
      </c>
      <c r="H191" s="184">
        <f t="shared" ref="H191" si="34">D191-F191</f>
        <v>7259.6</v>
      </c>
      <c r="I191" s="183">
        <f>F191/D191*100</f>
        <v>16.757252608645796</v>
      </c>
    </row>
    <row r="192" spans="1:9" ht="29.25" customHeight="1" x14ac:dyDescent="0.25">
      <c r="A192" s="11" t="s">
        <v>5</v>
      </c>
      <c r="B192" s="180"/>
      <c r="C192" s="181"/>
      <c r="D192" s="180"/>
      <c r="E192" s="180"/>
      <c r="F192" s="180"/>
      <c r="G192" s="182"/>
      <c r="H192" s="182"/>
      <c r="I192" s="180"/>
    </row>
    <row r="193" spans="1:10" ht="79.5" customHeight="1" x14ac:dyDescent="0.25">
      <c r="A193" s="130" t="s">
        <v>490</v>
      </c>
      <c r="B193" s="167"/>
      <c r="C193" s="74" t="s">
        <v>389</v>
      </c>
      <c r="D193" s="128">
        <f>SUM(D194)</f>
        <v>3800</v>
      </c>
      <c r="E193" s="128">
        <f>SUM(E194)</f>
        <v>900</v>
      </c>
      <c r="F193" s="128">
        <f>SUM(F194)</f>
        <v>900</v>
      </c>
      <c r="G193" s="18">
        <f t="shared" ref="G193" si="35">E193-F193</f>
        <v>0</v>
      </c>
      <c r="H193" s="18">
        <f t="shared" ref="H193" si="36">D193-F193</f>
        <v>2900</v>
      </c>
      <c r="I193" s="18">
        <f t="shared" ref="I193" si="37">F193/D193*100</f>
        <v>23.684210526315788</v>
      </c>
    </row>
    <row r="194" spans="1:10" ht="63.75" customHeight="1" x14ac:dyDescent="0.25">
      <c r="A194" s="67" t="s">
        <v>491</v>
      </c>
      <c r="B194" s="102">
        <v>441</v>
      </c>
      <c r="C194" s="59" t="s">
        <v>390</v>
      </c>
      <c r="D194" s="72">
        <v>3800</v>
      </c>
      <c r="E194" s="72">
        <v>900</v>
      </c>
      <c r="F194" s="72">
        <v>900</v>
      </c>
      <c r="G194" s="22">
        <f t="shared" ref="G194:G195" si="38">E194-F194</f>
        <v>0</v>
      </c>
      <c r="H194" s="22">
        <f t="shared" ref="H194:H195" si="39">D194-F194</f>
        <v>2900</v>
      </c>
      <c r="I194" s="22">
        <f t="shared" ref="I194:I195" si="40">F194/D194*100</f>
        <v>23.684210526315788</v>
      </c>
      <c r="J194" s="199"/>
    </row>
    <row r="195" spans="1:10" ht="92.25" customHeight="1" x14ac:dyDescent="0.25">
      <c r="A195" s="146" t="s">
        <v>1400</v>
      </c>
      <c r="B195" s="167"/>
      <c r="C195" s="74" t="s">
        <v>1401</v>
      </c>
      <c r="D195" s="128">
        <f>D196+D197</f>
        <v>4921</v>
      </c>
      <c r="E195" s="128">
        <f t="shared" ref="E195:F195" si="41">E196+E197</f>
        <v>561.4</v>
      </c>
      <c r="F195" s="128">
        <f t="shared" si="41"/>
        <v>561.4</v>
      </c>
      <c r="G195" s="18">
        <f t="shared" si="38"/>
        <v>0</v>
      </c>
      <c r="H195" s="18">
        <f t="shared" si="39"/>
        <v>4359.6000000000004</v>
      </c>
      <c r="I195" s="18">
        <f t="shared" si="40"/>
        <v>11.408250355618776</v>
      </c>
    </row>
    <row r="196" spans="1:10" ht="102.75" customHeight="1" x14ac:dyDescent="0.25">
      <c r="A196" s="70" t="s">
        <v>1402</v>
      </c>
      <c r="B196" s="102">
        <v>441</v>
      </c>
      <c r="C196" s="59" t="s">
        <v>1404</v>
      </c>
      <c r="D196" s="72">
        <v>2800</v>
      </c>
      <c r="E196" s="72">
        <v>300</v>
      </c>
      <c r="F196" s="72">
        <v>300</v>
      </c>
      <c r="G196" s="22">
        <f t="shared" ref="G196:G197" si="42">E196-F196</f>
        <v>0</v>
      </c>
      <c r="H196" s="22">
        <f t="shared" ref="H196:H197" si="43">D196-F196</f>
        <v>2500</v>
      </c>
      <c r="I196" s="22">
        <f t="shared" ref="I196:I197" si="44">F196/D196*100</f>
        <v>10.714285714285714</v>
      </c>
    </row>
    <row r="197" spans="1:10" ht="102" customHeight="1" x14ac:dyDescent="0.25">
      <c r="A197" s="70" t="s">
        <v>1403</v>
      </c>
      <c r="B197" s="102">
        <v>441</v>
      </c>
      <c r="C197" s="59" t="s">
        <v>1405</v>
      </c>
      <c r="D197" s="72">
        <v>2121</v>
      </c>
      <c r="E197" s="72">
        <v>261.39999999999998</v>
      </c>
      <c r="F197" s="72">
        <v>261.39999999999998</v>
      </c>
      <c r="G197" s="22">
        <f t="shared" si="42"/>
        <v>0</v>
      </c>
      <c r="H197" s="22">
        <f t="shared" si="43"/>
        <v>1859.6</v>
      </c>
      <c r="I197" s="22">
        <f t="shared" si="44"/>
        <v>12.324375294672324</v>
      </c>
    </row>
    <row r="198" spans="1:10" s="87" customFormat="1" ht="62.25" customHeight="1" x14ac:dyDescent="0.25">
      <c r="A198" s="202" t="s">
        <v>46</v>
      </c>
      <c r="B198" s="216"/>
      <c r="C198" s="216"/>
      <c r="D198" s="216"/>
      <c r="E198" s="216"/>
      <c r="F198" s="216"/>
      <c r="G198" s="216"/>
      <c r="H198" s="216"/>
      <c r="I198" s="216"/>
    </row>
    <row r="199" spans="1:10" s="90" customFormat="1" ht="32.25" customHeight="1" x14ac:dyDescent="0.3">
      <c r="A199" s="8" t="s">
        <v>1</v>
      </c>
      <c r="B199" s="10"/>
      <c r="C199" s="80" t="s">
        <v>87</v>
      </c>
      <c r="D199" s="117">
        <f>D201+D222+D227+D242+D244</f>
        <v>1428936.93139</v>
      </c>
      <c r="E199" s="117">
        <f t="shared" ref="E199:F199" si="45">E201+E222+E227+E242+E244</f>
        <v>536708.34671000007</v>
      </c>
      <c r="F199" s="117">
        <f t="shared" si="45"/>
        <v>536708.34671000007</v>
      </c>
      <c r="G199" s="117">
        <f t="shared" si="20"/>
        <v>0</v>
      </c>
      <c r="H199" s="117">
        <f t="shared" ref="H199" si="46">D199-F199</f>
        <v>892228.58467999997</v>
      </c>
      <c r="I199" s="117">
        <f>F199/D199*100</f>
        <v>37.559974476124459</v>
      </c>
    </row>
    <row r="200" spans="1:10" ht="30.75" customHeight="1" x14ac:dyDescent="0.25">
      <c r="A200" s="11" t="s">
        <v>5</v>
      </c>
      <c r="B200" s="35"/>
      <c r="C200" s="35"/>
      <c r="D200" s="36"/>
      <c r="E200" s="36"/>
      <c r="F200" s="110"/>
      <c r="G200" s="36"/>
      <c r="H200" s="36"/>
      <c r="I200" s="36"/>
    </row>
    <row r="201" spans="1:10" s="88" customFormat="1" ht="84" customHeight="1" x14ac:dyDescent="0.25">
      <c r="A201" s="32" t="s">
        <v>16</v>
      </c>
      <c r="B201" s="16"/>
      <c r="C201" s="17" t="s">
        <v>86</v>
      </c>
      <c r="D201" s="18">
        <f>SUM(D202:D221)</f>
        <v>232715.30662000002</v>
      </c>
      <c r="E201" s="18">
        <f>SUM(E202:E221)</f>
        <v>10254.93136</v>
      </c>
      <c r="F201" s="18">
        <f>SUM(F202:F221)</f>
        <v>10254.93136</v>
      </c>
      <c r="G201" s="18">
        <f t="shared" ref="G201:G243" si="47">E201-F201</f>
        <v>0</v>
      </c>
      <c r="H201" s="18">
        <f t="shared" ref="H201:H243" si="48">D201-F201</f>
        <v>222460.37526000003</v>
      </c>
      <c r="I201" s="37">
        <f>F201/D201*100</f>
        <v>4.4066423944967408</v>
      </c>
    </row>
    <row r="202" spans="1:10" ht="56.25" customHeight="1" x14ac:dyDescent="0.25">
      <c r="A202" s="67" t="s">
        <v>639</v>
      </c>
      <c r="B202" s="20" t="s">
        <v>17</v>
      </c>
      <c r="C202" s="59" t="s">
        <v>657</v>
      </c>
      <c r="D202" s="72">
        <v>12590</v>
      </c>
      <c r="E202" s="72">
        <v>0</v>
      </c>
      <c r="F202" s="72">
        <v>0</v>
      </c>
      <c r="G202" s="22">
        <f t="shared" si="47"/>
        <v>0</v>
      </c>
      <c r="H202" s="21">
        <f t="shared" si="48"/>
        <v>12590</v>
      </c>
      <c r="I202" s="38">
        <f t="shared" ref="I202:I243" si="49">F202/D202*100</f>
        <v>0</v>
      </c>
    </row>
    <row r="203" spans="1:10" ht="35.25" customHeight="1" x14ac:dyDescent="0.25">
      <c r="A203" s="67" t="s">
        <v>640</v>
      </c>
      <c r="B203" s="20"/>
      <c r="C203" s="59" t="s">
        <v>658</v>
      </c>
      <c r="D203" s="72">
        <v>25260</v>
      </c>
      <c r="E203" s="72">
        <v>0</v>
      </c>
      <c r="F203" s="72">
        <v>0</v>
      </c>
      <c r="G203" s="22">
        <f t="shared" si="47"/>
        <v>0</v>
      </c>
      <c r="H203" s="21">
        <f t="shared" si="48"/>
        <v>25260</v>
      </c>
      <c r="I203" s="38">
        <f t="shared" si="49"/>
        <v>0</v>
      </c>
    </row>
    <row r="204" spans="1:10" ht="35.25" customHeight="1" x14ac:dyDescent="0.25">
      <c r="A204" s="67" t="s">
        <v>641</v>
      </c>
      <c r="B204" s="20"/>
      <c r="C204" s="59" t="s">
        <v>659</v>
      </c>
      <c r="D204" s="72">
        <v>13033.333329999999</v>
      </c>
      <c r="E204" s="72">
        <v>0</v>
      </c>
      <c r="F204" s="72">
        <v>0</v>
      </c>
      <c r="G204" s="22">
        <f t="shared" si="47"/>
        <v>0</v>
      </c>
      <c r="H204" s="21">
        <f t="shared" si="48"/>
        <v>13033.333329999999</v>
      </c>
      <c r="I204" s="38">
        <f t="shared" si="49"/>
        <v>0</v>
      </c>
    </row>
    <row r="205" spans="1:10" ht="56.25" customHeight="1" x14ac:dyDescent="0.25">
      <c r="A205" s="67" t="s">
        <v>642</v>
      </c>
      <c r="B205" s="20"/>
      <c r="C205" s="59" t="s">
        <v>660</v>
      </c>
      <c r="D205" s="72">
        <v>1814.33467</v>
      </c>
      <c r="E205" s="72">
        <v>0</v>
      </c>
      <c r="F205" s="72">
        <v>0</v>
      </c>
      <c r="G205" s="22">
        <f t="shared" si="47"/>
        <v>0</v>
      </c>
      <c r="H205" s="21">
        <f t="shared" si="48"/>
        <v>1814.33467</v>
      </c>
      <c r="I205" s="38">
        <f t="shared" si="49"/>
        <v>0</v>
      </c>
    </row>
    <row r="206" spans="1:10" ht="56.25" customHeight="1" x14ac:dyDescent="0.25">
      <c r="A206" s="67" t="s">
        <v>643</v>
      </c>
      <c r="B206" s="20"/>
      <c r="C206" s="59" t="s">
        <v>661</v>
      </c>
      <c r="D206" s="72">
        <v>18937.375</v>
      </c>
      <c r="E206" s="72">
        <v>0</v>
      </c>
      <c r="F206" s="72">
        <v>0</v>
      </c>
      <c r="G206" s="22">
        <f t="shared" si="47"/>
        <v>0</v>
      </c>
      <c r="H206" s="21">
        <f t="shared" si="48"/>
        <v>18937.375</v>
      </c>
      <c r="I206" s="38">
        <f t="shared" si="49"/>
        <v>0</v>
      </c>
    </row>
    <row r="207" spans="1:10" ht="25.5" customHeight="1" x14ac:dyDescent="0.25">
      <c r="A207" s="67" t="s">
        <v>644</v>
      </c>
      <c r="B207" s="20"/>
      <c r="C207" s="59" t="s">
        <v>662</v>
      </c>
      <c r="D207" s="72">
        <v>27383.333330000001</v>
      </c>
      <c r="E207" s="72">
        <v>0</v>
      </c>
      <c r="F207" s="72">
        <v>0</v>
      </c>
      <c r="G207" s="22">
        <f t="shared" si="47"/>
        <v>0</v>
      </c>
      <c r="H207" s="21">
        <f t="shared" si="48"/>
        <v>27383.333330000001</v>
      </c>
      <c r="I207" s="38">
        <f t="shared" si="49"/>
        <v>0</v>
      </c>
    </row>
    <row r="208" spans="1:10" ht="41.25" customHeight="1" x14ac:dyDescent="0.25">
      <c r="A208" s="67" t="s">
        <v>184</v>
      </c>
      <c r="B208" s="20"/>
      <c r="C208" s="59" t="s">
        <v>663</v>
      </c>
      <c r="D208" s="72">
        <v>100</v>
      </c>
      <c r="E208" s="72">
        <v>0</v>
      </c>
      <c r="F208" s="72">
        <v>0</v>
      </c>
      <c r="G208" s="22">
        <f t="shared" si="47"/>
        <v>0</v>
      </c>
      <c r="H208" s="21">
        <f t="shared" si="48"/>
        <v>100</v>
      </c>
      <c r="I208" s="38">
        <f t="shared" si="49"/>
        <v>0</v>
      </c>
    </row>
    <row r="209" spans="1:9" ht="56.25" customHeight="1" x14ac:dyDescent="0.25">
      <c r="A209" s="67" t="s">
        <v>185</v>
      </c>
      <c r="B209" s="20"/>
      <c r="C209" s="59" t="s">
        <v>664</v>
      </c>
      <c r="D209" s="72">
        <v>200</v>
      </c>
      <c r="E209" s="72">
        <v>24</v>
      </c>
      <c r="F209" s="72">
        <v>24</v>
      </c>
      <c r="G209" s="22">
        <f t="shared" si="47"/>
        <v>0</v>
      </c>
      <c r="H209" s="21">
        <f t="shared" si="48"/>
        <v>176</v>
      </c>
      <c r="I209" s="38">
        <f t="shared" si="49"/>
        <v>12</v>
      </c>
    </row>
    <row r="210" spans="1:9" ht="41.25" customHeight="1" x14ac:dyDescent="0.25">
      <c r="A210" s="67" t="s">
        <v>645</v>
      </c>
      <c r="B210" s="20"/>
      <c r="C210" s="59" t="s">
        <v>665</v>
      </c>
      <c r="D210" s="72">
        <v>1425.27314</v>
      </c>
      <c r="E210" s="72">
        <v>0</v>
      </c>
      <c r="F210" s="72">
        <v>0</v>
      </c>
      <c r="G210" s="22">
        <f t="shared" si="47"/>
        <v>0</v>
      </c>
      <c r="H210" s="21">
        <f t="shared" si="48"/>
        <v>1425.27314</v>
      </c>
      <c r="I210" s="38">
        <f t="shared" si="49"/>
        <v>0</v>
      </c>
    </row>
    <row r="211" spans="1:9" ht="56.25" customHeight="1" x14ac:dyDescent="0.25">
      <c r="A211" s="67" t="s">
        <v>646</v>
      </c>
      <c r="B211" s="20"/>
      <c r="C211" s="59" t="s">
        <v>666</v>
      </c>
      <c r="D211" s="72">
        <v>5542.6462600000004</v>
      </c>
      <c r="E211" s="72">
        <v>0</v>
      </c>
      <c r="F211" s="72">
        <v>0</v>
      </c>
      <c r="G211" s="22">
        <f t="shared" si="47"/>
        <v>0</v>
      </c>
      <c r="H211" s="21">
        <f t="shared" si="48"/>
        <v>5542.6462600000004</v>
      </c>
      <c r="I211" s="38">
        <f t="shared" si="49"/>
        <v>0</v>
      </c>
    </row>
    <row r="212" spans="1:9" ht="45" customHeight="1" x14ac:dyDescent="0.25">
      <c r="A212" s="67" t="s">
        <v>647</v>
      </c>
      <c r="B212" s="20"/>
      <c r="C212" s="59" t="s">
        <v>667</v>
      </c>
      <c r="D212" s="72">
        <v>450</v>
      </c>
      <c r="E212" s="72">
        <v>450</v>
      </c>
      <c r="F212" s="72">
        <v>450</v>
      </c>
      <c r="G212" s="22">
        <f t="shared" si="47"/>
        <v>0</v>
      </c>
      <c r="H212" s="21">
        <f t="shared" si="48"/>
        <v>0</v>
      </c>
      <c r="I212" s="38">
        <f t="shared" si="49"/>
        <v>100</v>
      </c>
    </row>
    <row r="213" spans="1:9" ht="45" customHeight="1" x14ac:dyDescent="0.25">
      <c r="A213" s="67" t="s">
        <v>648</v>
      </c>
      <c r="B213" s="20" t="s">
        <v>17</v>
      </c>
      <c r="C213" s="59" t="s">
        <v>668</v>
      </c>
      <c r="D213" s="72">
        <v>6568.1</v>
      </c>
      <c r="E213" s="72">
        <v>0</v>
      </c>
      <c r="F213" s="72">
        <v>0</v>
      </c>
      <c r="G213" s="22">
        <f t="shared" si="47"/>
        <v>0</v>
      </c>
      <c r="H213" s="21">
        <f t="shared" si="48"/>
        <v>6568.1</v>
      </c>
      <c r="I213" s="38">
        <f t="shared" si="49"/>
        <v>0</v>
      </c>
    </row>
    <row r="214" spans="1:9" ht="94.5" customHeight="1" x14ac:dyDescent="0.25">
      <c r="A214" s="70" t="s">
        <v>649</v>
      </c>
      <c r="B214" s="20"/>
      <c r="C214" s="59" t="s">
        <v>669</v>
      </c>
      <c r="D214" s="72">
        <v>13393.216920000001</v>
      </c>
      <c r="E214" s="72">
        <v>0</v>
      </c>
      <c r="F214" s="72">
        <v>0</v>
      </c>
      <c r="G214" s="22">
        <f t="shared" si="47"/>
        <v>0</v>
      </c>
      <c r="H214" s="21">
        <f t="shared" si="48"/>
        <v>13393.216920000001</v>
      </c>
      <c r="I214" s="38">
        <f t="shared" si="49"/>
        <v>0</v>
      </c>
    </row>
    <row r="215" spans="1:9" ht="37.5" customHeight="1" x14ac:dyDescent="0.25">
      <c r="A215" s="67" t="s">
        <v>650</v>
      </c>
      <c r="B215" s="20"/>
      <c r="C215" s="59" t="s">
        <v>670</v>
      </c>
      <c r="D215" s="166">
        <v>60.489159999999998</v>
      </c>
      <c r="E215" s="72">
        <v>0</v>
      </c>
      <c r="F215" s="72">
        <v>0</v>
      </c>
      <c r="G215" s="22">
        <f t="shared" si="47"/>
        <v>0</v>
      </c>
      <c r="H215" s="21">
        <f t="shared" si="48"/>
        <v>60.489159999999998</v>
      </c>
      <c r="I215" s="38">
        <f t="shared" si="49"/>
        <v>0</v>
      </c>
    </row>
    <row r="216" spans="1:9" ht="68.25" customHeight="1" x14ac:dyDescent="0.25">
      <c r="A216" s="67" t="s">
        <v>651</v>
      </c>
      <c r="B216" s="20"/>
      <c r="C216" s="59" t="s">
        <v>671</v>
      </c>
      <c r="D216" s="72">
        <v>23307.612280000001</v>
      </c>
      <c r="E216" s="72">
        <v>9780.9313600000005</v>
      </c>
      <c r="F216" s="72">
        <v>9780.9313600000005</v>
      </c>
      <c r="G216" s="22">
        <f t="shared" si="47"/>
        <v>0</v>
      </c>
      <c r="H216" s="21">
        <f t="shared" si="48"/>
        <v>13526.680920000001</v>
      </c>
      <c r="I216" s="38">
        <f t="shared" si="49"/>
        <v>41.964536060147644</v>
      </c>
    </row>
    <row r="217" spans="1:9" ht="45" customHeight="1" x14ac:dyDescent="0.25">
      <c r="A217" s="67" t="s">
        <v>652</v>
      </c>
      <c r="B217" s="20" t="s">
        <v>17</v>
      </c>
      <c r="C217" s="59" t="s">
        <v>672</v>
      </c>
      <c r="D217" s="72">
        <v>39300</v>
      </c>
      <c r="E217" s="72">
        <v>0</v>
      </c>
      <c r="F217" s="72">
        <v>0</v>
      </c>
      <c r="G217" s="21">
        <f t="shared" si="47"/>
        <v>0</v>
      </c>
      <c r="H217" s="21">
        <f t="shared" si="48"/>
        <v>39300</v>
      </c>
      <c r="I217" s="38">
        <f t="shared" si="49"/>
        <v>0</v>
      </c>
    </row>
    <row r="218" spans="1:9" ht="31.5" customHeight="1" x14ac:dyDescent="0.25">
      <c r="A218" s="67" t="s">
        <v>653</v>
      </c>
      <c r="B218" s="20" t="s">
        <v>17</v>
      </c>
      <c r="C218" s="59" t="s">
        <v>673</v>
      </c>
      <c r="D218" s="72">
        <v>23200</v>
      </c>
      <c r="E218" s="72">
        <v>0</v>
      </c>
      <c r="F218" s="72">
        <v>0</v>
      </c>
      <c r="G218" s="21">
        <f t="shared" si="47"/>
        <v>0</v>
      </c>
      <c r="H218" s="21">
        <f t="shared" si="48"/>
        <v>23200</v>
      </c>
      <c r="I218" s="38">
        <f t="shared" si="49"/>
        <v>0</v>
      </c>
    </row>
    <row r="219" spans="1:9" ht="30.75" customHeight="1" x14ac:dyDescent="0.25">
      <c r="A219" s="67" t="s">
        <v>654</v>
      </c>
      <c r="B219" s="20" t="s">
        <v>17</v>
      </c>
      <c r="C219" s="59" t="s">
        <v>674</v>
      </c>
      <c r="D219" s="72">
        <v>2637.99</v>
      </c>
      <c r="E219" s="72">
        <v>0</v>
      </c>
      <c r="F219" s="72">
        <v>0</v>
      </c>
      <c r="G219" s="21">
        <f t="shared" si="47"/>
        <v>0</v>
      </c>
      <c r="H219" s="21">
        <f t="shared" si="48"/>
        <v>2637.99</v>
      </c>
      <c r="I219" s="38">
        <f t="shared" si="49"/>
        <v>0</v>
      </c>
    </row>
    <row r="220" spans="1:9" ht="28.5" customHeight="1" x14ac:dyDescent="0.25">
      <c r="A220" s="67" t="s">
        <v>655</v>
      </c>
      <c r="B220" s="20" t="s">
        <v>17</v>
      </c>
      <c r="C220" s="59" t="s">
        <v>675</v>
      </c>
      <c r="D220" s="72">
        <v>3691.6025300000001</v>
      </c>
      <c r="E220" s="72">
        <v>0</v>
      </c>
      <c r="F220" s="72">
        <v>0</v>
      </c>
      <c r="G220" s="21">
        <f t="shared" si="47"/>
        <v>0</v>
      </c>
      <c r="H220" s="21">
        <f t="shared" si="48"/>
        <v>3691.6025300000001</v>
      </c>
      <c r="I220" s="38">
        <f t="shared" si="49"/>
        <v>0</v>
      </c>
    </row>
    <row r="221" spans="1:9" ht="28.5" customHeight="1" x14ac:dyDescent="0.25">
      <c r="A221" s="67" t="s">
        <v>656</v>
      </c>
      <c r="B221" s="20" t="s">
        <v>17</v>
      </c>
      <c r="C221" s="59" t="s">
        <v>408</v>
      </c>
      <c r="D221" s="72">
        <v>13820</v>
      </c>
      <c r="E221" s="72">
        <v>0</v>
      </c>
      <c r="F221" s="72">
        <v>0</v>
      </c>
      <c r="G221" s="21">
        <f t="shared" si="47"/>
        <v>0</v>
      </c>
      <c r="H221" s="21">
        <f t="shared" si="48"/>
        <v>13820</v>
      </c>
      <c r="I221" s="38">
        <f t="shared" si="49"/>
        <v>0</v>
      </c>
    </row>
    <row r="222" spans="1:9" ht="30.75" customHeight="1" x14ac:dyDescent="0.25">
      <c r="A222" s="130" t="s">
        <v>217</v>
      </c>
      <c r="B222" s="52"/>
      <c r="C222" s="74" t="s">
        <v>218</v>
      </c>
      <c r="D222" s="128">
        <f>SUM(D223:D226)</f>
        <v>64509.978330000005</v>
      </c>
      <c r="E222" s="128">
        <f t="shared" ref="E222:F222" si="50">SUM(E223:E226)</f>
        <v>6157.93851</v>
      </c>
      <c r="F222" s="128">
        <f t="shared" si="50"/>
        <v>6157.93851</v>
      </c>
      <c r="G222" s="18">
        <f t="shared" ref="G222" si="51">E222-F222</f>
        <v>0</v>
      </c>
      <c r="H222" s="18">
        <f t="shared" ref="H222" si="52">D222-F222</f>
        <v>58352.039820000005</v>
      </c>
      <c r="I222" s="37">
        <f t="shared" ref="I222" si="53">F222/D222*100</f>
        <v>9.545714739662662</v>
      </c>
    </row>
    <row r="223" spans="1:9" ht="99.75" customHeight="1" x14ac:dyDescent="0.25">
      <c r="A223" s="67" t="s">
        <v>676</v>
      </c>
      <c r="B223" s="105">
        <v>441</v>
      </c>
      <c r="C223" s="59" t="s">
        <v>680</v>
      </c>
      <c r="D223" s="72">
        <v>6252.8852500000003</v>
      </c>
      <c r="E223" s="72">
        <v>2994.9732899999999</v>
      </c>
      <c r="F223" s="72">
        <v>2994.9732899999999</v>
      </c>
      <c r="G223" s="22">
        <f t="shared" ref="G223:G226" si="54">E223-F223</f>
        <v>0</v>
      </c>
      <c r="H223" s="22">
        <f t="shared" ref="H223:H226" si="55">D223-F223</f>
        <v>3257.9119600000004</v>
      </c>
      <c r="I223" s="113">
        <f t="shared" ref="I223:I226" si="56">F223/D223*100</f>
        <v>47.897461255985782</v>
      </c>
    </row>
    <row r="224" spans="1:9" ht="47.25" customHeight="1" x14ac:dyDescent="0.25">
      <c r="A224" s="67" t="s">
        <v>677</v>
      </c>
      <c r="B224" s="105">
        <v>441</v>
      </c>
      <c r="C224" s="59" t="s">
        <v>278</v>
      </c>
      <c r="D224" s="72">
        <v>51090</v>
      </c>
      <c r="E224" s="72">
        <v>0</v>
      </c>
      <c r="F224" s="72">
        <v>0</v>
      </c>
      <c r="G224" s="22">
        <f t="shared" si="54"/>
        <v>0</v>
      </c>
      <c r="H224" s="22">
        <f t="shared" si="55"/>
        <v>51090</v>
      </c>
      <c r="I224" s="113">
        <f t="shared" si="56"/>
        <v>0</v>
      </c>
    </row>
    <row r="225" spans="1:10" ht="93" customHeight="1" x14ac:dyDescent="0.25">
      <c r="A225" s="70" t="s">
        <v>678</v>
      </c>
      <c r="B225" s="105">
        <v>441</v>
      </c>
      <c r="C225" s="59" t="s">
        <v>681</v>
      </c>
      <c r="D225" s="72">
        <v>1198.8662200000001</v>
      </c>
      <c r="E225" s="72">
        <v>659.58525999999995</v>
      </c>
      <c r="F225" s="72">
        <v>659.58525999999995</v>
      </c>
      <c r="G225" s="22">
        <f t="shared" si="54"/>
        <v>0</v>
      </c>
      <c r="H225" s="22">
        <f t="shared" si="55"/>
        <v>539.28096000000016</v>
      </c>
      <c r="I225" s="113">
        <f t="shared" si="56"/>
        <v>55.01741970843085</v>
      </c>
    </row>
    <row r="226" spans="1:10" ht="90" customHeight="1" x14ac:dyDescent="0.25">
      <c r="A226" s="67" t="s">
        <v>679</v>
      </c>
      <c r="B226" s="105">
        <v>441</v>
      </c>
      <c r="C226" s="59" t="s">
        <v>682</v>
      </c>
      <c r="D226" s="72">
        <v>5968.2268599999998</v>
      </c>
      <c r="E226" s="72">
        <v>2503.3799600000002</v>
      </c>
      <c r="F226" s="72">
        <v>2503.3799600000002</v>
      </c>
      <c r="G226" s="22">
        <f t="shared" si="54"/>
        <v>0</v>
      </c>
      <c r="H226" s="22">
        <f t="shared" si="55"/>
        <v>3464.8468999999996</v>
      </c>
      <c r="I226" s="113">
        <f t="shared" si="56"/>
        <v>41.945120698712856</v>
      </c>
    </row>
    <row r="227" spans="1:10" s="88" customFormat="1" ht="52.5" customHeight="1" x14ac:dyDescent="0.25">
      <c r="A227" s="32" t="s">
        <v>18</v>
      </c>
      <c r="B227" s="16"/>
      <c r="C227" s="74" t="s">
        <v>213</v>
      </c>
      <c r="D227" s="18">
        <f>SUM(D228:D241)</f>
        <v>1089344.2964399999</v>
      </c>
      <c r="E227" s="18">
        <f>SUM(E228:E241)</f>
        <v>517870.97684000002</v>
      </c>
      <c r="F227" s="18">
        <f>SUM(F228:F241)</f>
        <v>517870.97684000002</v>
      </c>
      <c r="G227" s="18">
        <f t="shared" si="47"/>
        <v>0</v>
      </c>
      <c r="H227" s="18">
        <f>D227-F227</f>
        <v>571473.31959999993</v>
      </c>
      <c r="I227" s="37">
        <f t="shared" si="49"/>
        <v>47.539696910555577</v>
      </c>
    </row>
    <row r="228" spans="1:10" ht="57" customHeight="1" x14ac:dyDescent="0.25">
      <c r="A228" s="67" t="s">
        <v>683</v>
      </c>
      <c r="B228" s="20" t="s">
        <v>17</v>
      </c>
      <c r="C228" s="59" t="s">
        <v>315</v>
      </c>
      <c r="D228" s="72">
        <v>12538.40201</v>
      </c>
      <c r="E228" s="72">
        <v>4724.4747799999996</v>
      </c>
      <c r="F228" s="72">
        <v>4724.4747799999996</v>
      </c>
      <c r="G228" s="21">
        <f t="shared" si="47"/>
        <v>0</v>
      </c>
      <c r="H228" s="21">
        <f t="shared" si="48"/>
        <v>7813.9272300000002</v>
      </c>
      <c r="I228" s="38">
        <f t="shared" si="49"/>
        <v>37.680039100931644</v>
      </c>
    </row>
    <row r="229" spans="1:10" ht="61.5" customHeight="1" x14ac:dyDescent="0.25">
      <c r="A229" s="67" t="s">
        <v>684</v>
      </c>
      <c r="B229" s="20" t="s">
        <v>17</v>
      </c>
      <c r="C229" s="59" t="s">
        <v>344</v>
      </c>
      <c r="D229" s="72">
        <v>10428.48</v>
      </c>
      <c r="E229" s="72">
        <v>2571.8847700000001</v>
      </c>
      <c r="F229" s="72">
        <v>2571.8847700000001</v>
      </c>
      <c r="G229" s="21">
        <f t="shared" si="47"/>
        <v>0</v>
      </c>
      <c r="H229" s="21">
        <f t="shared" si="48"/>
        <v>7856.595229999999</v>
      </c>
      <c r="I229" s="38">
        <f t="shared" si="49"/>
        <v>24.662124969314803</v>
      </c>
    </row>
    <row r="230" spans="1:10" ht="90.75" customHeight="1" x14ac:dyDescent="0.25">
      <c r="A230" s="70" t="s">
        <v>685</v>
      </c>
      <c r="B230" s="20" t="s">
        <v>17</v>
      </c>
      <c r="C230" s="59" t="s">
        <v>345</v>
      </c>
      <c r="D230" s="72">
        <v>22929.86534</v>
      </c>
      <c r="E230" s="72">
        <v>11106.55242</v>
      </c>
      <c r="F230" s="72">
        <v>11106.55242</v>
      </c>
      <c r="G230" s="21">
        <f t="shared" si="47"/>
        <v>0</v>
      </c>
      <c r="H230" s="21">
        <f t="shared" si="48"/>
        <v>11823.31292</v>
      </c>
      <c r="I230" s="38">
        <f t="shared" si="49"/>
        <v>48.437059072585029</v>
      </c>
      <c r="J230" s="84" t="s">
        <v>39</v>
      </c>
    </row>
    <row r="231" spans="1:10" ht="42.75" customHeight="1" x14ac:dyDescent="0.25">
      <c r="A231" s="67" t="s">
        <v>686</v>
      </c>
      <c r="B231" s="20" t="s">
        <v>17</v>
      </c>
      <c r="C231" s="59" t="s">
        <v>88</v>
      </c>
      <c r="D231" s="72">
        <v>835857</v>
      </c>
      <c r="E231" s="72">
        <v>327256.79119999998</v>
      </c>
      <c r="F231" s="72">
        <v>327256.79119999998</v>
      </c>
      <c r="G231" s="21">
        <f t="shared" si="47"/>
        <v>0</v>
      </c>
      <c r="H231" s="21">
        <f t="shared" si="48"/>
        <v>508600.20880000002</v>
      </c>
      <c r="I231" s="38">
        <f t="shared" si="49"/>
        <v>39.152246281361528</v>
      </c>
    </row>
    <row r="232" spans="1:10" ht="72.75" customHeight="1" x14ac:dyDescent="0.25">
      <c r="A232" s="67" t="s">
        <v>687</v>
      </c>
      <c r="B232" s="20" t="s">
        <v>17</v>
      </c>
      <c r="C232" s="59" t="s">
        <v>346</v>
      </c>
      <c r="D232" s="72">
        <v>23023.816910000001</v>
      </c>
      <c r="E232" s="72">
        <v>23023.816910000001</v>
      </c>
      <c r="F232" s="72">
        <v>23023.816910000001</v>
      </c>
      <c r="G232" s="21">
        <f t="shared" si="47"/>
        <v>0</v>
      </c>
      <c r="H232" s="21">
        <f t="shared" si="48"/>
        <v>0</v>
      </c>
      <c r="I232" s="38">
        <f t="shared" si="49"/>
        <v>100</v>
      </c>
    </row>
    <row r="233" spans="1:10" ht="85.5" customHeight="1" x14ac:dyDescent="0.25">
      <c r="A233" s="67" t="s">
        <v>688</v>
      </c>
      <c r="B233" s="20" t="s">
        <v>17</v>
      </c>
      <c r="C233" s="59" t="s">
        <v>89</v>
      </c>
      <c r="D233" s="72">
        <v>24695.908950000001</v>
      </c>
      <c r="E233" s="72">
        <v>22077.223989999999</v>
      </c>
      <c r="F233" s="72">
        <v>22077.223989999999</v>
      </c>
      <c r="G233" s="21">
        <f t="shared" si="47"/>
        <v>0</v>
      </c>
      <c r="H233" s="21">
        <f t="shared" si="48"/>
        <v>2618.6849600000023</v>
      </c>
      <c r="I233" s="38">
        <f t="shared" si="49"/>
        <v>89.396280309820298</v>
      </c>
    </row>
    <row r="234" spans="1:10" ht="41.25" customHeight="1" x14ac:dyDescent="0.25">
      <c r="A234" s="67" t="s">
        <v>689</v>
      </c>
      <c r="B234" s="20" t="s">
        <v>17</v>
      </c>
      <c r="C234" s="59" t="s">
        <v>90</v>
      </c>
      <c r="D234" s="72">
        <v>1894.164</v>
      </c>
      <c r="E234" s="72">
        <v>953.44348000000002</v>
      </c>
      <c r="F234" s="72">
        <v>953.44348000000002</v>
      </c>
      <c r="G234" s="21">
        <f t="shared" si="47"/>
        <v>0</v>
      </c>
      <c r="H234" s="21">
        <f t="shared" si="48"/>
        <v>940.72051999999996</v>
      </c>
      <c r="I234" s="38">
        <f t="shared" si="49"/>
        <v>50.335846315313773</v>
      </c>
    </row>
    <row r="235" spans="1:10" ht="41.25" customHeight="1" x14ac:dyDescent="0.25">
      <c r="A235" s="67" t="s">
        <v>690</v>
      </c>
      <c r="B235" s="20" t="s">
        <v>17</v>
      </c>
      <c r="C235" s="59" t="s">
        <v>91</v>
      </c>
      <c r="D235" s="72">
        <v>851.20500000000004</v>
      </c>
      <c r="E235" s="72">
        <v>599.38658999999996</v>
      </c>
      <c r="F235" s="72">
        <v>599.38658999999996</v>
      </c>
      <c r="G235" s="21">
        <f t="shared" si="47"/>
        <v>0</v>
      </c>
      <c r="H235" s="21">
        <f t="shared" si="48"/>
        <v>251.81841000000009</v>
      </c>
      <c r="I235" s="38">
        <f t="shared" si="49"/>
        <v>70.416244030521426</v>
      </c>
    </row>
    <row r="236" spans="1:10" ht="41.25" customHeight="1" x14ac:dyDescent="0.25">
      <c r="A236" s="67" t="s">
        <v>691</v>
      </c>
      <c r="B236" s="20" t="s">
        <v>17</v>
      </c>
      <c r="C236" s="59" t="s">
        <v>92</v>
      </c>
      <c r="D236" s="72">
        <v>2363.5619999999999</v>
      </c>
      <c r="E236" s="72">
        <v>498.04919000000001</v>
      </c>
      <c r="F236" s="72">
        <v>498.04919000000001</v>
      </c>
      <c r="G236" s="21">
        <f t="shared" si="47"/>
        <v>0</v>
      </c>
      <c r="H236" s="21">
        <f t="shared" si="48"/>
        <v>1865.5128099999999</v>
      </c>
      <c r="I236" s="38">
        <f t="shared" si="49"/>
        <v>21.071974841362319</v>
      </c>
    </row>
    <row r="237" spans="1:10" ht="49.5" customHeight="1" x14ac:dyDescent="0.25">
      <c r="A237" s="67" t="s">
        <v>692</v>
      </c>
      <c r="B237" s="20" t="s">
        <v>17</v>
      </c>
      <c r="C237" s="59" t="s">
        <v>93</v>
      </c>
      <c r="D237" s="72">
        <v>1880.5509999999999</v>
      </c>
      <c r="E237" s="72">
        <v>512.62356999999997</v>
      </c>
      <c r="F237" s="72">
        <v>512.62356999999997</v>
      </c>
      <c r="G237" s="21">
        <f t="shared" si="47"/>
        <v>0</v>
      </c>
      <c r="H237" s="21">
        <f t="shared" si="48"/>
        <v>1367.92743</v>
      </c>
      <c r="I237" s="38">
        <f t="shared" si="49"/>
        <v>27.259221898262798</v>
      </c>
    </row>
    <row r="238" spans="1:10" ht="49.5" customHeight="1" x14ac:dyDescent="0.25">
      <c r="A238" s="67" t="s">
        <v>693</v>
      </c>
      <c r="B238" s="20" t="s">
        <v>17</v>
      </c>
      <c r="C238" s="59" t="s">
        <v>94</v>
      </c>
      <c r="D238" s="72">
        <v>6682.15</v>
      </c>
      <c r="E238" s="72">
        <v>1501.1738</v>
      </c>
      <c r="F238" s="72">
        <v>1501.1738</v>
      </c>
      <c r="G238" s="21">
        <f t="shared" si="47"/>
        <v>0</v>
      </c>
      <c r="H238" s="21">
        <f t="shared" si="48"/>
        <v>5180.9761999999992</v>
      </c>
      <c r="I238" s="38">
        <f t="shared" si="49"/>
        <v>22.465431036417922</v>
      </c>
    </row>
    <row r="239" spans="1:10" ht="81.75" customHeight="1" x14ac:dyDescent="0.25">
      <c r="A239" s="67" t="s">
        <v>694</v>
      </c>
      <c r="B239" s="20" t="s">
        <v>17</v>
      </c>
      <c r="C239" s="59" t="s">
        <v>697</v>
      </c>
      <c r="D239" s="72">
        <v>21124.959999999999</v>
      </c>
      <c r="E239" s="72">
        <v>5595.3347999999996</v>
      </c>
      <c r="F239" s="72">
        <v>5595.3347999999996</v>
      </c>
      <c r="G239" s="21">
        <f t="shared" si="47"/>
        <v>0</v>
      </c>
      <c r="H239" s="21">
        <f t="shared" si="48"/>
        <v>15529.625199999999</v>
      </c>
      <c r="I239" s="38">
        <f t="shared" si="49"/>
        <v>26.486842105263158</v>
      </c>
    </row>
    <row r="240" spans="1:10" ht="64.5" customHeight="1" x14ac:dyDescent="0.25">
      <c r="A240" s="67" t="s">
        <v>695</v>
      </c>
      <c r="B240" s="20" t="s">
        <v>17</v>
      </c>
      <c r="C240" s="59" t="s">
        <v>95</v>
      </c>
      <c r="D240" s="72">
        <v>10049.231229999999</v>
      </c>
      <c r="E240" s="72">
        <v>2425.2213400000001</v>
      </c>
      <c r="F240" s="72">
        <v>2425.2213400000001</v>
      </c>
      <c r="G240" s="21">
        <f t="shared" si="47"/>
        <v>0</v>
      </c>
      <c r="H240" s="21">
        <f t="shared" si="48"/>
        <v>7624.0098899999994</v>
      </c>
      <c r="I240" s="38">
        <f t="shared" si="49"/>
        <v>24.133401695046878</v>
      </c>
    </row>
    <row r="241" spans="1:9" ht="127.5" customHeight="1" x14ac:dyDescent="0.25">
      <c r="A241" s="70" t="s">
        <v>696</v>
      </c>
      <c r="B241" s="20" t="s">
        <v>17</v>
      </c>
      <c r="C241" s="59" t="s">
        <v>698</v>
      </c>
      <c r="D241" s="72">
        <v>115025</v>
      </c>
      <c r="E241" s="72">
        <v>115025</v>
      </c>
      <c r="F241" s="72">
        <v>115025</v>
      </c>
      <c r="G241" s="21">
        <f t="shared" si="47"/>
        <v>0</v>
      </c>
      <c r="H241" s="21">
        <f t="shared" si="48"/>
        <v>0</v>
      </c>
      <c r="I241" s="38">
        <f t="shared" si="49"/>
        <v>100</v>
      </c>
    </row>
    <row r="242" spans="1:9" ht="56.25" customHeight="1" x14ac:dyDescent="0.25">
      <c r="A242" s="148" t="s">
        <v>239</v>
      </c>
      <c r="B242" s="52"/>
      <c r="C242" s="74" t="s">
        <v>85</v>
      </c>
      <c r="D242" s="128">
        <f>D243</f>
        <v>6552.5</v>
      </c>
      <c r="E242" s="128">
        <f>E243</f>
        <v>2424.5</v>
      </c>
      <c r="F242" s="128">
        <f>F243</f>
        <v>2424.5</v>
      </c>
      <c r="G242" s="18">
        <f t="shared" si="47"/>
        <v>0</v>
      </c>
      <c r="H242" s="18">
        <f t="shared" si="48"/>
        <v>4128</v>
      </c>
      <c r="I242" s="37">
        <f t="shared" si="49"/>
        <v>37.001144601297213</v>
      </c>
    </row>
    <row r="243" spans="1:9" ht="160.5" customHeight="1" x14ac:dyDescent="0.25">
      <c r="A243" s="70" t="s">
        <v>240</v>
      </c>
      <c r="B243" s="102">
        <v>441</v>
      </c>
      <c r="C243" s="59" t="s">
        <v>241</v>
      </c>
      <c r="D243" s="72">
        <v>6552.5</v>
      </c>
      <c r="E243" s="72">
        <v>2424.5</v>
      </c>
      <c r="F243" s="72">
        <v>2424.5</v>
      </c>
      <c r="G243" s="22">
        <f t="shared" si="47"/>
        <v>0</v>
      </c>
      <c r="H243" s="21">
        <f t="shared" si="48"/>
        <v>4128</v>
      </c>
      <c r="I243" s="38">
        <f t="shared" si="49"/>
        <v>37.001144601297213</v>
      </c>
    </row>
    <row r="244" spans="1:9" ht="67.5" customHeight="1" x14ac:dyDescent="0.25">
      <c r="A244" s="130" t="s">
        <v>699</v>
      </c>
      <c r="B244" s="167"/>
      <c r="C244" s="74" t="s">
        <v>700</v>
      </c>
      <c r="D244" s="128">
        <f>SUM(D245:D246)</f>
        <v>35814.85</v>
      </c>
      <c r="E244" s="128">
        <f t="shared" ref="E244:F244" si="57">SUM(E245:E246)</f>
        <v>0</v>
      </c>
      <c r="F244" s="128">
        <f t="shared" si="57"/>
        <v>0</v>
      </c>
      <c r="G244" s="18">
        <f t="shared" ref="G244:G246" si="58">E244-F244</f>
        <v>0</v>
      </c>
      <c r="H244" s="18">
        <f t="shared" ref="H244:H246" si="59">D244-F244</f>
        <v>35814.85</v>
      </c>
      <c r="I244" s="37">
        <f t="shared" ref="I244:I246" si="60">F244/D244*100</f>
        <v>0</v>
      </c>
    </row>
    <row r="245" spans="1:9" s="89" customFormat="1" ht="68.25" customHeight="1" x14ac:dyDescent="0.25">
      <c r="A245" s="67" t="s">
        <v>701</v>
      </c>
      <c r="B245" s="105">
        <v>441</v>
      </c>
      <c r="C245" s="59" t="s">
        <v>703</v>
      </c>
      <c r="D245" s="72">
        <v>29100</v>
      </c>
      <c r="E245" s="72">
        <v>0</v>
      </c>
      <c r="F245" s="72">
        <v>0</v>
      </c>
      <c r="G245" s="22">
        <f t="shared" si="58"/>
        <v>0</v>
      </c>
      <c r="H245" s="22">
        <f t="shared" si="59"/>
        <v>29100</v>
      </c>
      <c r="I245" s="113">
        <f t="shared" si="60"/>
        <v>0</v>
      </c>
    </row>
    <row r="246" spans="1:9" ht="37.5" customHeight="1" x14ac:dyDescent="0.25">
      <c r="A246" s="67" t="s">
        <v>702</v>
      </c>
      <c r="B246" s="102">
        <v>441</v>
      </c>
      <c r="C246" s="59" t="s">
        <v>704</v>
      </c>
      <c r="D246" s="72">
        <v>6714.85</v>
      </c>
      <c r="E246" s="72">
        <v>0</v>
      </c>
      <c r="F246" s="72">
        <v>0</v>
      </c>
      <c r="G246" s="22">
        <f t="shared" si="58"/>
        <v>0</v>
      </c>
      <c r="H246" s="22">
        <f t="shared" si="59"/>
        <v>6714.85</v>
      </c>
      <c r="I246" s="113">
        <f t="shared" si="60"/>
        <v>0</v>
      </c>
    </row>
    <row r="247" spans="1:9" s="87" customFormat="1" ht="61.5" customHeight="1" x14ac:dyDescent="0.25">
      <c r="A247" s="202" t="s">
        <v>48</v>
      </c>
      <c r="B247" s="217"/>
      <c r="C247" s="217"/>
      <c r="D247" s="217"/>
      <c r="E247" s="217"/>
      <c r="F247" s="217"/>
      <c r="G247" s="217"/>
      <c r="H247" s="217"/>
      <c r="I247" s="217"/>
    </row>
    <row r="248" spans="1:9" s="86" customFormat="1" ht="39" customHeight="1" x14ac:dyDescent="0.3">
      <c r="A248" s="8" t="s">
        <v>1</v>
      </c>
      <c r="B248" s="27"/>
      <c r="C248" s="10" t="s">
        <v>96</v>
      </c>
      <c r="D248" s="117">
        <f>D250+D277+D294</f>
        <v>78331.578099999999</v>
      </c>
      <c r="E248" s="117">
        <f>E250+E277+E294</f>
        <v>29509.438160000002</v>
      </c>
      <c r="F248" s="118">
        <f>F250+F277+F294</f>
        <v>29509.438160000002</v>
      </c>
      <c r="G248" s="117">
        <f t="shared" ref="G248:G283" si="61">E248-F248</f>
        <v>0</v>
      </c>
      <c r="H248" s="117">
        <f t="shared" ref="H248:H293" si="62">D248-F248</f>
        <v>48822.139939999994</v>
      </c>
      <c r="I248" s="117">
        <f t="shared" ref="I248:I293" si="63">F248/D248*100</f>
        <v>37.672467318770899</v>
      </c>
    </row>
    <row r="249" spans="1:9" ht="26.25" customHeight="1" x14ac:dyDescent="0.25">
      <c r="A249" s="11" t="s">
        <v>5</v>
      </c>
      <c r="B249" s="29"/>
      <c r="C249" s="29"/>
      <c r="D249" s="31"/>
      <c r="E249" s="31"/>
      <c r="F249" s="111"/>
      <c r="G249" s="31"/>
      <c r="H249" s="31"/>
      <c r="I249" s="31"/>
    </row>
    <row r="250" spans="1:9" s="88" customFormat="1" ht="63.75" customHeight="1" x14ac:dyDescent="0.25">
      <c r="A250" s="32" t="s">
        <v>19</v>
      </c>
      <c r="B250" s="16"/>
      <c r="C250" s="16" t="s">
        <v>97</v>
      </c>
      <c r="D250" s="18">
        <f>SUM(D251:D276)</f>
        <v>66479.157999999996</v>
      </c>
      <c r="E250" s="18">
        <f>SUM(E251:E276)</f>
        <v>26597.675550000004</v>
      </c>
      <c r="F250" s="18">
        <f>SUM(F251:F276)</f>
        <v>26597.675550000004</v>
      </c>
      <c r="G250" s="18">
        <f t="shared" si="61"/>
        <v>0</v>
      </c>
      <c r="H250" s="18">
        <f t="shared" si="62"/>
        <v>39881.482449999996</v>
      </c>
      <c r="I250" s="18">
        <f t="shared" si="63"/>
        <v>40.009043962319744</v>
      </c>
    </row>
    <row r="251" spans="1:9" ht="39.75" customHeight="1" x14ac:dyDescent="0.25">
      <c r="A251" s="67" t="s">
        <v>705</v>
      </c>
      <c r="B251" s="25" t="s">
        <v>17</v>
      </c>
      <c r="C251" s="59" t="s">
        <v>707</v>
      </c>
      <c r="D251" s="72">
        <v>1500</v>
      </c>
      <c r="E251" s="72">
        <v>0</v>
      </c>
      <c r="F251" s="72">
        <v>0</v>
      </c>
      <c r="G251" s="21">
        <f t="shared" si="61"/>
        <v>0</v>
      </c>
      <c r="H251" s="21">
        <f t="shared" si="62"/>
        <v>1500</v>
      </c>
      <c r="I251" s="21">
        <f t="shared" si="63"/>
        <v>0</v>
      </c>
    </row>
    <row r="252" spans="1:9" ht="57.75" customHeight="1" x14ac:dyDescent="0.25">
      <c r="A252" s="67" t="s">
        <v>316</v>
      </c>
      <c r="B252" s="60">
        <v>441</v>
      </c>
      <c r="C252" s="59" t="s">
        <v>318</v>
      </c>
      <c r="D252" s="72">
        <v>100</v>
      </c>
      <c r="E252" s="72">
        <v>0</v>
      </c>
      <c r="F252" s="72">
        <v>0</v>
      </c>
      <c r="G252" s="21">
        <f t="shared" si="61"/>
        <v>0</v>
      </c>
      <c r="H252" s="21">
        <f t="shared" si="62"/>
        <v>100</v>
      </c>
      <c r="I252" s="21">
        <f t="shared" si="63"/>
        <v>0</v>
      </c>
    </row>
    <row r="253" spans="1:9" ht="29.25" customHeight="1" x14ac:dyDescent="0.25">
      <c r="A253" s="67" t="s">
        <v>317</v>
      </c>
      <c r="B253" s="60">
        <v>441</v>
      </c>
      <c r="C253" s="59" t="s">
        <v>319</v>
      </c>
      <c r="D253" s="72">
        <v>100</v>
      </c>
      <c r="E253" s="72">
        <v>0</v>
      </c>
      <c r="F253" s="72">
        <v>0</v>
      </c>
      <c r="G253" s="21">
        <f t="shared" si="61"/>
        <v>0</v>
      </c>
      <c r="H253" s="21">
        <f t="shared" si="62"/>
        <v>100</v>
      </c>
      <c r="I253" s="21">
        <f t="shared" si="63"/>
        <v>0</v>
      </c>
    </row>
    <row r="254" spans="1:9" ht="56.25" customHeight="1" x14ac:dyDescent="0.25">
      <c r="A254" s="67" t="s">
        <v>242</v>
      </c>
      <c r="B254" s="60">
        <v>441</v>
      </c>
      <c r="C254" s="59" t="s">
        <v>243</v>
      </c>
      <c r="D254" s="72">
        <v>10</v>
      </c>
      <c r="E254" s="72">
        <v>0</v>
      </c>
      <c r="F254" s="72">
        <v>0</v>
      </c>
      <c r="G254" s="21">
        <f t="shared" si="61"/>
        <v>0</v>
      </c>
      <c r="H254" s="21">
        <f t="shared" si="62"/>
        <v>10</v>
      </c>
      <c r="I254" s="21">
        <f t="shared" si="63"/>
        <v>0</v>
      </c>
    </row>
    <row r="255" spans="1:9" ht="56.25" customHeight="1" x14ac:dyDescent="0.25">
      <c r="A255" s="67" t="s">
        <v>347</v>
      </c>
      <c r="B255" s="60">
        <v>441</v>
      </c>
      <c r="C255" s="59" t="s">
        <v>348</v>
      </c>
      <c r="D255" s="72">
        <v>350</v>
      </c>
      <c r="E255" s="72">
        <v>218.74</v>
      </c>
      <c r="F255" s="72">
        <v>218.74</v>
      </c>
      <c r="G255" s="21">
        <f t="shared" si="61"/>
        <v>0</v>
      </c>
      <c r="H255" s="21">
        <f t="shared" si="62"/>
        <v>131.26</v>
      </c>
      <c r="I255" s="21">
        <f t="shared" si="63"/>
        <v>62.497142857142862</v>
      </c>
    </row>
    <row r="256" spans="1:9" ht="41.25" customHeight="1" x14ac:dyDescent="0.25">
      <c r="A256" s="67" t="s">
        <v>49</v>
      </c>
      <c r="B256" s="60">
        <v>441</v>
      </c>
      <c r="C256" s="59" t="s">
        <v>98</v>
      </c>
      <c r="D256" s="72">
        <v>150</v>
      </c>
      <c r="E256" s="72">
        <v>144</v>
      </c>
      <c r="F256" s="72">
        <v>144</v>
      </c>
      <c r="G256" s="21">
        <v>0</v>
      </c>
      <c r="H256" s="21">
        <f t="shared" si="62"/>
        <v>6</v>
      </c>
      <c r="I256" s="21">
        <f t="shared" si="63"/>
        <v>96</v>
      </c>
    </row>
    <row r="257" spans="1:9" ht="24" customHeight="1" x14ac:dyDescent="0.25">
      <c r="A257" s="67" t="s">
        <v>68</v>
      </c>
      <c r="B257" s="25" t="s">
        <v>17</v>
      </c>
      <c r="C257" s="59" t="s">
        <v>708</v>
      </c>
      <c r="D257" s="72">
        <v>48512.512089999997</v>
      </c>
      <c r="E257" s="72">
        <v>21064.887699999999</v>
      </c>
      <c r="F257" s="72">
        <v>21064.887699999999</v>
      </c>
      <c r="G257" s="21">
        <f t="shared" ref="G257:G276" si="64">E257-F257</f>
        <v>0</v>
      </c>
      <c r="H257" s="21">
        <f t="shared" si="62"/>
        <v>27447.624389999997</v>
      </c>
      <c r="I257" s="21">
        <f t="shared" ref="I257:I276" si="65">F257/D257*100</f>
        <v>43.421556197544668</v>
      </c>
    </row>
    <row r="258" spans="1:9" ht="44.25" customHeight="1" x14ac:dyDescent="0.25">
      <c r="A258" s="67" t="s">
        <v>69</v>
      </c>
      <c r="B258" s="25" t="s">
        <v>17</v>
      </c>
      <c r="C258" s="59" t="s">
        <v>709</v>
      </c>
      <c r="D258" s="72">
        <v>369.11</v>
      </c>
      <c r="E258" s="72">
        <v>182.99618000000001</v>
      </c>
      <c r="F258" s="72">
        <v>182.99618000000001</v>
      </c>
      <c r="G258" s="21">
        <f t="shared" si="64"/>
        <v>0</v>
      </c>
      <c r="H258" s="21">
        <f t="shared" ref="H258:H276" si="66">D258-F258</f>
        <v>186.11382</v>
      </c>
      <c r="I258" s="21">
        <f t="shared" si="65"/>
        <v>49.577681449974264</v>
      </c>
    </row>
    <row r="259" spans="1:9" ht="46.5" customHeight="1" x14ac:dyDescent="0.25">
      <c r="A259" s="67" t="s">
        <v>398</v>
      </c>
      <c r="B259" s="25" t="s">
        <v>17</v>
      </c>
      <c r="C259" s="59" t="s">
        <v>710</v>
      </c>
      <c r="D259" s="72">
        <v>164.05199999999999</v>
      </c>
      <c r="E259" s="72">
        <v>19.964700000000001</v>
      </c>
      <c r="F259" s="72">
        <v>19.964700000000001</v>
      </c>
      <c r="G259" s="21">
        <f t="shared" si="64"/>
        <v>0</v>
      </c>
      <c r="H259" s="21">
        <f t="shared" si="66"/>
        <v>144.0873</v>
      </c>
      <c r="I259" s="21">
        <f t="shared" si="65"/>
        <v>12.16973886328725</v>
      </c>
    </row>
    <row r="260" spans="1:9" ht="26.25" customHeight="1" x14ac:dyDescent="0.25">
      <c r="A260" s="67" t="s">
        <v>44</v>
      </c>
      <c r="B260" s="25" t="s">
        <v>17</v>
      </c>
      <c r="C260" s="59" t="s">
        <v>711</v>
      </c>
      <c r="D260" s="72">
        <v>25.2</v>
      </c>
      <c r="E260" s="72">
        <v>12</v>
      </c>
      <c r="F260" s="72">
        <v>12</v>
      </c>
      <c r="G260" s="21">
        <f t="shared" si="64"/>
        <v>0</v>
      </c>
      <c r="H260" s="21">
        <f t="shared" si="66"/>
        <v>13.2</v>
      </c>
      <c r="I260" s="21">
        <f t="shared" si="65"/>
        <v>47.61904761904762</v>
      </c>
    </row>
    <row r="261" spans="1:9" ht="50.25" customHeight="1" x14ac:dyDescent="0.25">
      <c r="A261" s="67" t="s">
        <v>313</v>
      </c>
      <c r="B261" s="25" t="s">
        <v>17</v>
      </c>
      <c r="C261" s="59" t="s">
        <v>712</v>
      </c>
      <c r="D261" s="72">
        <v>814</v>
      </c>
      <c r="E261" s="72">
        <v>761.06</v>
      </c>
      <c r="F261" s="72">
        <v>761.06</v>
      </c>
      <c r="G261" s="21">
        <f t="shared" si="64"/>
        <v>0</v>
      </c>
      <c r="H261" s="21">
        <f t="shared" si="66"/>
        <v>52.940000000000055</v>
      </c>
      <c r="I261" s="21">
        <f t="shared" si="65"/>
        <v>93.496314496314497</v>
      </c>
    </row>
    <row r="262" spans="1:9" ht="26.25" customHeight="1" x14ac:dyDescent="0.25">
      <c r="A262" s="67" t="s">
        <v>70</v>
      </c>
      <c r="B262" s="25" t="s">
        <v>17</v>
      </c>
      <c r="C262" s="59" t="s">
        <v>713</v>
      </c>
      <c r="D262" s="72">
        <v>569.06500000000005</v>
      </c>
      <c r="E262" s="72">
        <v>240.21387999999999</v>
      </c>
      <c r="F262" s="72">
        <v>240.21387999999999</v>
      </c>
      <c r="G262" s="21">
        <f t="shared" si="64"/>
        <v>0</v>
      </c>
      <c r="H262" s="21">
        <f t="shared" si="66"/>
        <v>328.85112000000004</v>
      </c>
      <c r="I262" s="21">
        <f t="shared" si="65"/>
        <v>42.212028502895095</v>
      </c>
    </row>
    <row r="263" spans="1:9" ht="27.75" customHeight="1" x14ac:dyDescent="0.25">
      <c r="A263" s="67" t="s">
        <v>72</v>
      </c>
      <c r="B263" s="25" t="s">
        <v>17</v>
      </c>
      <c r="C263" s="59" t="s">
        <v>714</v>
      </c>
      <c r="D263" s="72">
        <v>1133.1856299999999</v>
      </c>
      <c r="E263" s="72">
        <v>439.06054</v>
      </c>
      <c r="F263" s="72">
        <v>439.06054</v>
      </c>
      <c r="G263" s="21">
        <f t="shared" si="64"/>
        <v>0</v>
      </c>
      <c r="H263" s="21">
        <f t="shared" si="66"/>
        <v>694.12509</v>
      </c>
      <c r="I263" s="21">
        <f t="shared" si="65"/>
        <v>38.745685470790875</v>
      </c>
    </row>
    <row r="264" spans="1:9" ht="27.75" customHeight="1" x14ac:dyDescent="0.25">
      <c r="A264" s="67" t="s">
        <v>50</v>
      </c>
      <c r="B264" s="25" t="s">
        <v>17</v>
      </c>
      <c r="C264" s="59" t="s">
        <v>715</v>
      </c>
      <c r="D264" s="72">
        <v>230</v>
      </c>
      <c r="E264" s="72">
        <v>76.186000000000007</v>
      </c>
      <c r="F264" s="72">
        <v>76.186000000000007</v>
      </c>
      <c r="G264" s="21">
        <f t="shared" si="64"/>
        <v>0</v>
      </c>
      <c r="H264" s="21">
        <f t="shared" si="66"/>
        <v>153.81399999999999</v>
      </c>
      <c r="I264" s="21">
        <f t="shared" si="65"/>
        <v>33.124347826086961</v>
      </c>
    </row>
    <row r="265" spans="1:9" ht="27.75" customHeight="1" x14ac:dyDescent="0.25">
      <c r="A265" s="67" t="s">
        <v>235</v>
      </c>
      <c r="B265" s="25" t="s">
        <v>17</v>
      </c>
      <c r="C265" s="59" t="s">
        <v>716</v>
      </c>
      <c r="D265" s="72">
        <v>110</v>
      </c>
      <c r="E265" s="72">
        <v>42.470399999999998</v>
      </c>
      <c r="F265" s="72">
        <v>42.470399999999998</v>
      </c>
      <c r="G265" s="21">
        <f t="shared" si="64"/>
        <v>0</v>
      </c>
      <c r="H265" s="21">
        <f t="shared" si="66"/>
        <v>67.529600000000002</v>
      </c>
      <c r="I265" s="21">
        <f t="shared" si="65"/>
        <v>38.60945454545454</v>
      </c>
    </row>
    <row r="266" spans="1:9" ht="27.75" customHeight="1" x14ac:dyDescent="0.25">
      <c r="A266" s="67" t="s">
        <v>73</v>
      </c>
      <c r="B266" s="25" t="s">
        <v>17</v>
      </c>
      <c r="C266" s="59" t="s">
        <v>717</v>
      </c>
      <c r="D266" s="72">
        <v>487.81</v>
      </c>
      <c r="E266" s="72">
        <v>222.07614000000001</v>
      </c>
      <c r="F266" s="72">
        <v>222.07614000000001</v>
      </c>
      <c r="G266" s="21">
        <f t="shared" si="64"/>
        <v>0</v>
      </c>
      <c r="H266" s="21">
        <f t="shared" si="66"/>
        <v>265.73385999999999</v>
      </c>
      <c r="I266" s="21">
        <f t="shared" si="65"/>
        <v>45.525130686127795</v>
      </c>
    </row>
    <row r="267" spans="1:9" ht="27.75" customHeight="1" x14ac:dyDescent="0.25">
      <c r="A267" s="67" t="s">
        <v>74</v>
      </c>
      <c r="B267" s="25" t="s">
        <v>17</v>
      </c>
      <c r="C267" s="59" t="s">
        <v>718</v>
      </c>
      <c r="D267" s="72">
        <v>3243.4119999999998</v>
      </c>
      <c r="E267" s="72">
        <v>299.149</v>
      </c>
      <c r="F267" s="72">
        <v>299.149</v>
      </c>
      <c r="G267" s="21">
        <f t="shared" si="64"/>
        <v>0</v>
      </c>
      <c r="H267" s="21">
        <f t="shared" si="66"/>
        <v>2944.2629999999999</v>
      </c>
      <c r="I267" s="21">
        <f t="shared" si="65"/>
        <v>9.2232809152830413</v>
      </c>
    </row>
    <row r="268" spans="1:9" ht="27.75" customHeight="1" x14ac:dyDescent="0.25">
      <c r="A268" s="67" t="s">
        <v>75</v>
      </c>
      <c r="B268" s="25" t="s">
        <v>17</v>
      </c>
      <c r="C268" s="59" t="s">
        <v>719</v>
      </c>
      <c r="D268" s="72">
        <v>2942.6608200000001</v>
      </c>
      <c r="E268" s="72">
        <v>406.64022</v>
      </c>
      <c r="F268" s="72">
        <v>406.64022</v>
      </c>
      <c r="G268" s="21">
        <f t="shared" si="64"/>
        <v>0</v>
      </c>
      <c r="H268" s="21">
        <f t="shared" si="66"/>
        <v>2536.0205999999998</v>
      </c>
      <c r="I268" s="21">
        <f t="shared" si="65"/>
        <v>13.818793427915352</v>
      </c>
    </row>
    <row r="269" spans="1:9" ht="141" customHeight="1" x14ac:dyDescent="0.25">
      <c r="A269" s="70" t="s">
        <v>706</v>
      </c>
      <c r="B269" s="25" t="s">
        <v>17</v>
      </c>
      <c r="C269" s="59" t="s">
        <v>720</v>
      </c>
      <c r="D269" s="72">
        <v>323.798</v>
      </c>
      <c r="E269" s="72">
        <v>0</v>
      </c>
      <c r="F269" s="72">
        <v>0</v>
      </c>
      <c r="G269" s="21">
        <f t="shared" si="64"/>
        <v>0</v>
      </c>
      <c r="H269" s="21">
        <f t="shared" si="66"/>
        <v>323.798</v>
      </c>
      <c r="I269" s="21">
        <f t="shared" si="65"/>
        <v>0</v>
      </c>
    </row>
    <row r="270" spans="1:9" ht="27.75" customHeight="1" x14ac:dyDescent="0.25">
      <c r="A270" s="67" t="s">
        <v>68</v>
      </c>
      <c r="B270" s="25" t="s">
        <v>17</v>
      </c>
      <c r="C270" s="59" t="s">
        <v>721</v>
      </c>
      <c r="D270" s="72">
        <v>2918.3293600000002</v>
      </c>
      <c r="E270" s="72">
        <v>1449.96588</v>
      </c>
      <c r="F270" s="72">
        <v>1449.96588</v>
      </c>
      <c r="G270" s="21">
        <f t="shared" si="64"/>
        <v>0</v>
      </c>
      <c r="H270" s="21">
        <f t="shared" si="66"/>
        <v>1468.3634800000002</v>
      </c>
      <c r="I270" s="21">
        <f t="shared" si="65"/>
        <v>49.684792260733715</v>
      </c>
    </row>
    <row r="271" spans="1:9" ht="42.75" customHeight="1" x14ac:dyDescent="0.25">
      <c r="A271" s="67" t="s">
        <v>69</v>
      </c>
      <c r="B271" s="25" t="s">
        <v>17</v>
      </c>
      <c r="C271" s="59" t="s">
        <v>722</v>
      </c>
      <c r="D271" s="72">
        <v>30.89</v>
      </c>
      <c r="E271" s="72">
        <v>0</v>
      </c>
      <c r="F271" s="72">
        <v>0</v>
      </c>
      <c r="G271" s="21">
        <f t="shared" si="64"/>
        <v>0</v>
      </c>
      <c r="H271" s="21">
        <f t="shared" si="66"/>
        <v>30.89</v>
      </c>
      <c r="I271" s="21">
        <f t="shared" si="65"/>
        <v>0</v>
      </c>
    </row>
    <row r="272" spans="1:9" ht="54.75" customHeight="1" x14ac:dyDescent="0.25">
      <c r="A272" s="67" t="s">
        <v>398</v>
      </c>
      <c r="B272" s="25" t="s">
        <v>17</v>
      </c>
      <c r="C272" s="59" t="s">
        <v>723</v>
      </c>
      <c r="D272" s="72">
        <v>312.27510000000001</v>
      </c>
      <c r="E272" s="72">
        <v>0</v>
      </c>
      <c r="F272" s="72">
        <v>0</v>
      </c>
      <c r="G272" s="21">
        <f t="shared" si="64"/>
        <v>0</v>
      </c>
      <c r="H272" s="21">
        <f t="shared" si="66"/>
        <v>312.27510000000001</v>
      </c>
      <c r="I272" s="21">
        <f t="shared" si="65"/>
        <v>0</v>
      </c>
    </row>
    <row r="273" spans="1:11" ht="27" customHeight="1" x14ac:dyDescent="0.25">
      <c r="A273" s="67" t="s">
        <v>70</v>
      </c>
      <c r="B273" s="25" t="s">
        <v>17</v>
      </c>
      <c r="C273" s="59" t="s">
        <v>724</v>
      </c>
      <c r="D273" s="72">
        <v>28.379000000000001</v>
      </c>
      <c r="E273" s="72">
        <v>13.098000000000001</v>
      </c>
      <c r="F273" s="72">
        <v>13.098000000000001</v>
      </c>
      <c r="G273" s="21">
        <f t="shared" si="64"/>
        <v>0</v>
      </c>
      <c r="H273" s="21">
        <f t="shared" si="66"/>
        <v>15.281000000000001</v>
      </c>
      <c r="I273" s="21">
        <f t="shared" si="65"/>
        <v>46.153846153846153</v>
      </c>
    </row>
    <row r="274" spans="1:11" ht="27" customHeight="1" x14ac:dyDescent="0.25">
      <c r="A274" s="67" t="s">
        <v>72</v>
      </c>
      <c r="B274" s="25" t="s">
        <v>17</v>
      </c>
      <c r="C274" s="59" t="s">
        <v>725</v>
      </c>
      <c r="D274" s="72">
        <v>1962.479</v>
      </c>
      <c r="E274" s="72">
        <v>975.16691000000003</v>
      </c>
      <c r="F274" s="72">
        <v>975.16691000000003</v>
      </c>
      <c r="G274" s="21">
        <f t="shared" si="64"/>
        <v>0</v>
      </c>
      <c r="H274" s="21">
        <f t="shared" si="66"/>
        <v>987.31209000000001</v>
      </c>
      <c r="I274" s="21">
        <f t="shared" si="65"/>
        <v>49.690565351272546</v>
      </c>
    </row>
    <row r="275" spans="1:11" ht="27" customHeight="1" x14ac:dyDescent="0.25">
      <c r="A275" s="67" t="s">
        <v>235</v>
      </c>
      <c r="B275" s="25" t="s">
        <v>17</v>
      </c>
      <c r="C275" s="59" t="s">
        <v>726</v>
      </c>
      <c r="D275" s="72">
        <v>67</v>
      </c>
      <c r="E275" s="72">
        <v>30</v>
      </c>
      <c r="F275" s="72">
        <v>30</v>
      </c>
      <c r="G275" s="21">
        <f t="shared" si="64"/>
        <v>0</v>
      </c>
      <c r="H275" s="21">
        <f t="shared" si="66"/>
        <v>37</v>
      </c>
      <c r="I275" s="21">
        <f t="shared" si="65"/>
        <v>44.776119402985074</v>
      </c>
    </row>
    <row r="276" spans="1:11" ht="27" customHeight="1" x14ac:dyDescent="0.25">
      <c r="A276" s="67" t="s">
        <v>73</v>
      </c>
      <c r="B276" s="25" t="s">
        <v>17</v>
      </c>
      <c r="C276" s="59" t="s">
        <v>727</v>
      </c>
      <c r="D276" s="72">
        <v>25</v>
      </c>
      <c r="E276" s="72">
        <v>0</v>
      </c>
      <c r="F276" s="72">
        <v>0</v>
      </c>
      <c r="G276" s="21">
        <f t="shared" si="64"/>
        <v>0</v>
      </c>
      <c r="H276" s="21">
        <f t="shared" si="66"/>
        <v>25</v>
      </c>
      <c r="I276" s="21">
        <f t="shared" si="65"/>
        <v>0</v>
      </c>
    </row>
    <row r="277" spans="1:11" s="88" customFormat="1" ht="60.75" customHeight="1" x14ac:dyDescent="0.25">
      <c r="A277" s="32" t="s">
        <v>100</v>
      </c>
      <c r="B277" s="24"/>
      <c r="C277" s="16" t="s">
        <v>99</v>
      </c>
      <c r="D277" s="18">
        <f>SUM(D278:D293)</f>
        <v>10610.7201</v>
      </c>
      <c r="E277" s="18">
        <f>SUM(E278:E293)</f>
        <v>2453.42931</v>
      </c>
      <c r="F277" s="18">
        <f>SUM(F278:F293)</f>
        <v>2453.42931</v>
      </c>
      <c r="G277" s="18">
        <f t="shared" si="61"/>
        <v>0</v>
      </c>
      <c r="H277" s="18">
        <f t="shared" si="62"/>
        <v>8157.2907900000009</v>
      </c>
      <c r="I277" s="18">
        <f t="shared" si="63"/>
        <v>23.122175374317901</v>
      </c>
      <c r="K277" s="91"/>
    </row>
    <row r="278" spans="1:11" ht="37.5" customHeight="1" x14ac:dyDescent="0.25">
      <c r="A278" s="67" t="s">
        <v>728</v>
      </c>
      <c r="B278" s="23" t="s">
        <v>17</v>
      </c>
      <c r="C278" s="59" t="s">
        <v>736</v>
      </c>
      <c r="D278" s="72">
        <v>100</v>
      </c>
      <c r="E278" s="72">
        <v>25.878340000000001</v>
      </c>
      <c r="F278" s="72">
        <v>25.878340000000001</v>
      </c>
      <c r="G278" s="21">
        <f t="shared" si="61"/>
        <v>0</v>
      </c>
      <c r="H278" s="21">
        <f t="shared" si="62"/>
        <v>74.121659999999991</v>
      </c>
      <c r="I278" s="21">
        <f t="shared" si="63"/>
        <v>25.878340000000001</v>
      </c>
      <c r="K278" s="92"/>
    </row>
    <row r="279" spans="1:11" ht="30.75" customHeight="1" x14ac:dyDescent="0.25">
      <c r="A279" s="67" t="s">
        <v>729</v>
      </c>
      <c r="B279" s="23" t="s">
        <v>17</v>
      </c>
      <c r="C279" s="59" t="s">
        <v>411</v>
      </c>
      <c r="D279" s="72">
        <v>150</v>
      </c>
      <c r="E279" s="72">
        <v>0</v>
      </c>
      <c r="F279" s="72">
        <v>0</v>
      </c>
      <c r="G279" s="21">
        <f t="shared" si="61"/>
        <v>0</v>
      </c>
      <c r="H279" s="21">
        <f t="shared" si="62"/>
        <v>150</v>
      </c>
      <c r="I279" s="21">
        <f t="shared" si="63"/>
        <v>0</v>
      </c>
      <c r="K279" s="92"/>
    </row>
    <row r="280" spans="1:11" ht="119.25" customHeight="1" x14ac:dyDescent="0.25">
      <c r="A280" s="70" t="s">
        <v>730</v>
      </c>
      <c r="B280" s="61">
        <v>441</v>
      </c>
      <c r="C280" s="59" t="s">
        <v>737</v>
      </c>
      <c r="D280" s="72">
        <v>612.71265000000005</v>
      </c>
      <c r="E280" s="72">
        <v>0</v>
      </c>
      <c r="F280" s="72">
        <v>0</v>
      </c>
      <c r="G280" s="21">
        <f t="shared" si="61"/>
        <v>0</v>
      </c>
      <c r="H280" s="21">
        <f t="shared" si="62"/>
        <v>612.71265000000005</v>
      </c>
      <c r="I280" s="21">
        <f t="shared" si="63"/>
        <v>0</v>
      </c>
      <c r="K280" s="92"/>
    </row>
    <row r="281" spans="1:11" ht="132" customHeight="1" x14ac:dyDescent="0.25">
      <c r="A281" s="70" t="s">
        <v>731</v>
      </c>
      <c r="B281" s="23" t="s">
        <v>17</v>
      </c>
      <c r="C281" s="59" t="s">
        <v>738</v>
      </c>
      <c r="D281" s="72">
        <v>167.10345000000001</v>
      </c>
      <c r="E281" s="72">
        <v>0</v>
      </c>
      <c r="F281" s="72">
        <v>0</v>
      </c>
      <c r="G281" s="21">
        <f t="shared" si="61"/>
        <v>0</v>
      </c>
      <c r="H281" s="21">
        <f t="shared" si="62"/>
        <v>167.10345000000001</v>
      </c>
      <c r="I281" s="21">
        <f t="shared" si="63"/>
        <v>0</v>
      </c>
      <c r="K281" s="92"/>
    </row>
    <row r="282" spans="1:11" ht="118.5" customHeight="1" x14ac:dyDescent="0.25">
      <c r="A282" s="70" t="s">
        <v>732</v>
      </c>
      <c r="B282" s="23" t="s">
        <v>17</v>
      </c>
      <c r="C282" s="59" t="s">
        <v>739</v>
      </c>
      <c r="D282" s="72">
        <v>66.841380000000001</v>
      </c>
      <c r="E282" s="72">
        <v>0</v>
      </c>
      <c r="F282" s="72">
        <v>0</v>
      </c>
      <c r="G282" s="21">
        <f t="shared" si="61"/>
        <v>0</v>
      </c>
      <c r="H282" s="21">
        <f t="shared" si="62"/>
        <v>66.841380000000001</v>
      </c>
      <c r="I282" s="21">
        <f t="shared" si="63"/>
        <v>0</v>
      </c>
      <c r="K282" s="92"/>
    </row>
    <row r="283" spans="1:11" ht="126.75" customHeight="1" x14ac:dyDescent="0.25">
      <c r="A283" s="70" t="s">
        <v>733</v>
      </c>
      <c r="B283" s="23" t="s">
        <v>17</v>
      </c>
      <c r="C283" s="59" t="s">
        <v>740</v>
      </c>
      <c r="D283" s="72">
        <v>178.24368000000001</v>
      </c>
      <c r="E283" s="72">
        <v>0</v>
      </c>
      <c r="F283" s="72">
        <v>0</v>
      </c>
      <c r="G283" s="21">
        <f t="shared" si="61"/>
        <v>0</v>
      </c>
      <c r="H283" s="21">
        <f t="shared" si="62"/>
        <v>178.24368000000001</v>
      </c>
      <c r="I283" s="21">
        <f t="shared" si="63"/>
        <v>0</v>
      </c>
      <c r="K283" s="92"/>
    </row>
    <row r="284" spans="1:11" ht="120.75" customHeight="1" x14ac:dyDescent="0.25">
      <c r="A284" s="70" t="s">
        <v>734</v>
      </c>
      <c r="B284" s="23" t="s">
        <v>17</v>
      </c>
      <c r="C284" s="59" t="s">
        <v>741</v>
      </c>
      <c r="D284" s="72">
        <v>868.93794000000003</v>
      </c>
      <c r="E284" s="72">
        <v>0</v>
      </c>
      <c r="F284" s="72">
        <v>0</v>
      </c>
      <c r="G284" s="21">
        <v>0</v>
      </c>
      <c r="H284" s="21">
        <f t="shared" si="62"/>
        <v>868.93794000000003</v>
      </c>
      <c r="I284" s="21">
        <f t="shared" si="63"/>
        <v>0</v>
      </c>
      <c r="K284" s="92"/>
    </row>
    <row r="285" spans="1:11" ht="41.25" customHeight="1" x14ac:dyDescent="0.25">
      <c r="A285" s="67" t="s">
        <v>409</v>
      </c>
      <c r="B285" s="23" t="s">
        <v>17</v>
      </c>
      <c r="C285" s="59" t="s">
        <v>246</v>
      </c>
      <c r="D285" s="72">
        <v>100</v>
      </c>
      <c r="E285" s="72">
        <v>0</v>
      </c>
      <c r="F285" s="72">
        <v>0</v>
      </c>
      <c r="G285" s="21">
        <v>0</v>
      </c>
      <c r="H285" s="21">
        <f t="shared" si="62"/>
        <v>100</v>
      </c>
      <c r="I285" s="21">
        <f t="shared" si="63"/>
        <v>0</v>
      </c>
      <c r="K285" s="92"/>
    </row>
    <row r="286" spans="1:11" ht="47.25" customHeight="1" x14ac:dyDescent="0.25">
      <c r="A286" s="67" t="s">
        <v>244</v>
      </c>
      <c r="B286" s="23" t="s">
        <v>17</v>
      </c>
      <c r="C286" s="59" t="s">
        <v>101</v>
      </c>
      <c r="D286" s="72">
        <v>2236.2190000000001</v>
      </c>
      <c r="E286" s="72">
        <v>2236.2189199999998</v>
      </c>
      <c r="F286" s="72">
        <v>2236.2189199999998</v>
      </c>
      <c r="G286" s="21">
        <v>0</v>
      </c>
      <c r="H286" s="21">
        <f t="shared" si="62"/>
        <v>8.0000000252766768E-5</v>
      </c>
      <c r="I286" s="21">
        <f t="shared" si="63"/>
        <v>99.999996422532845</v>
      </c>
      <c r="K286" s="92"/>
    </row>
    <row r="287" spans="1:11" ht="31.5" customHeight="1" x14ac:dyDescent="0.25">
      <c r="A287" s="67" t="s">
        <v>320</v>
      </c>
      <c r="B287" s="23" t="s">
        <v>17</v>
      </c>
      <c r="C287" s="59" t="s">
        <v>102</v>
      </c>
      <c r="D287" s="72">
        <v>200</v>
      </c>
      <c r="E287" s="72">
        <v>0</v>
      </c>
      <c r="F287" s="72">
        <v>0</v>
      </c>
      <c r="G287" s="21">
        <v>0</v>
      </c>
      <c r="H287" s="21">
        <f t="shared" si="62"/>
        <v>200</v>
      </c>
      <c r="I287" s="21">
        <f t="shared" si="63"/>
        <v>0</v>
      </c>
      <c r="K287" s="92"/>
    </row>
    <row r="288" spans="1:11" ht="41.25" customHeight="1" x14ac:dyDescent="0.25">
      <c r="A288" s="67" t="s">
        <v>410</v>
      </c>
      <c r="B288" s="23" t="s">
        <v>17</v>
      </c>
      <c r="C288" s="59" t="s">
        <v>321</v>
      </c>
      <c r="D288" s="72">
        <v>2631.4389999999999</v>
      </c>
      <c r="E288" s="72">
        <v>0</v>
      </c>
      <c r="F288" s="72">
        <v>0</v>
      </c>
      <c r="G288" s="21">
        <v>0</v>
      </c>
      <c r="H288" s="21">
        <f t="shared" si="62"/>
        <v>2631.4389999999999</v>
      </c>
      <c r="I288" s="21">
        <f t="shared" si="63"/>
        <v>0</v>
      </c>
      <c r="K288" s="92"/>
    </row>
    <row r="289" spans="1:11" ht="41.25" customHeight="1" x14ac:dyDescent="0.25">
      <c r="A289" s="67" t="s">
        <v>219</v>
      </c>
      <c r="B289" s="23" t="s">
        <v>17</v>
      </c>
      <c r="C289" s="59" t="s">
        <v>220</v>
      </c>
      <c r="D289" s="72">
        <v>150</v>
      </c>
      <c r="E289" s="72">
        <v>107.88624</v>
      </c>
      <c r="F289" s="72">
        <v>107.88624</v>
      </c>
      <c r="G289" s="21">
        <v>0</v>
      </c>
      <c r="H289" s="21">
        <f t="shared" si="62"/>
        <v>42.113759999999999</v>
      </c>
      <c r="I289" s="21">
        <f t="shared" si="63"/>
        <v>71.924160000000001</v>
      </c>
      <c r="K289" s="92"/>
    </row>
    <row r="290" spans="1:11" ht="41.25" customHeight="1" x14ac:dyDescent="0.25">
      <c r="A290" s="67" t="s">
        <v>349</v>
      </c>
      <c r="B290" s="23" t="s">
        <v>17</v>
      </c>
      <c r="C290" s="59" t="s">
        <v>221</v>
      </c>
      <c r="D290" s="72">
        <v>400</v>
      </c>
      <c r="E290" s="72">
        <v>83.445809999999994</v>
      </c>
      <c r="F290" s="72">
        <v>83.445809999999994</v>
      </c>
      <c r="G290" s="21">
        <v>0</v>
      </c>
      <c r="H290" s="21">
        <f t="shared" si="62"/>
        <v>316.55419000000001</v>
      </c>
      <c r="I290" s="21">
        <f t="shared" si="63"/>
        <v>20.861452499999999</v>
      </c>
      <c r="K290" s="92"/>
    </row>
    <row r="291" spans="1:11" ht="41.25" customHeight="1" x14ac:dyDescent="0.25">
      <c r="A291" s="67" t="s">
        <v>245</v>
      </c>
      <c r="B291" s="23" t="s">
        <v>17</v>
      </c>
      <c r="C291" s="59" t="s">
        <v>103</v>
      </c>
      <c r="D291" s="72">
        <v>30</v>
      </c>
      <c r="E291" s="72">
        <v>0</v>
      </c>
      <c r="F291" s="72">
        <v>0</v>
      </c>
      <c r="G291" s="21">
        <v>0</v>
      </c>
      <c r="H291" s="21">
        <f t="shared" si="62"/>
        <v>30</v>
      </c>
      <c r="I291" s="21">
        <f t="shared" si="63"/>
        <v>0</v>
      </c>
      <c r="K291" s="92"/>
    </row>
    <row r="292" spans="1:11" ht="41.25" customHeight="1" x14ac:dyDescent="0.25">
      <c r="A292" s="67" t="s">
        <v>51</v>
      </c>
      <c r="B292" s="23" t="s">
        <v>17</v>
      </c>
      <c r="C292" s="59" t="s">
        <v>104</v>
      </c>
      <c r="D292" s="72">
        <v>50</v>
      </c>
      <c r="E292" s="72">
        <v>0</v>
      </c>
      <c r="F292" s="72">
        <v>0</v>
      </c>
      <c r="G292" s="21">
        <v>0</v>
      </c>
      <c r="H292" s="21">
        <f t="shared" si="62"/>
        <v>50</v>
      </c>
      <c r="I292" s="21">
        <f t="shared" si="63"/>
        <v>0</v>
      </c>
      <c r="K292" s="92"/>
    </row>
    <row r="293" spans="1:11" ht="108.75" customHeight="1" x14ac:dyDescent="0.25">
      <c r="A293" s="70" t="s">
        <v>735</v>
      </c>
      <c r="B293" s="23" t="s">
        <v>17</v>
      </c>
      <c r="C293" s="59" t="s">
        <v>742</v>
      </c>
      <c r="D293" s="72">
        <v>2669.223</v>
      </c>
      <c r="E293" s="72">
        <v>0</v>
      </c>
      <c r="F293" s="72">
        <v>0</v>
      </c>
      <c r="G293" s="21">
        <v>0</v>
      </c>
      <c r="H293" s="21">
        <f t="shared" si="62"/>
        <v>2669.223</v>
      </c>
      <c r="I293" s="21">
        <f t="shared" si="63"/>
        <v>0</v>
      </c>
      <c r="K293" s="92"/>
    </row>
    <row r="294" spans="1:11" ht="43.5" customHeight="1" x14ac:dyDescent="0.25">
      <c r="A294" s="148" t="s">
        <v>247</v>
      </c>
      <c r="B294" s="150"/>
      <c r="C294" s="151" t="s">
        <v>248</v>
      </c>
      <c r="D294" s="128">
        <f>D295+D296</f>
        <v>1241.7</v>
      </c>
      <c r="E294" s="128">
        <f>E295+E296</f>
        <v>458.33330000000001</v>
      </c>
      <c r="F294" s="128">
        <f>F295+F296</f>
        <v>458.33330000000001</v>
      </c>
      <c r="G294" s="18">
        <f t="shared" ref="G294:G296" si="67">E294-F294</f>
        <v>0</v>
      </c>
      <c r="H294" s="18">
        <f t="shared" ref="H294:H296" si="68">D294-F294</f>
        <v>783.36670000000004</v>
      </c>
      <c r="I294" s="18">
        <f t="shared" ref="I294:I296" si="69">F294/D294*100</f>
        <v>36.911758073608766</v>
      </c>
      <c r="K294" s="92"/>
    </row>
    <row r="295" spans="1:11" ht="56.25" customHeight="1" x14ac:dyDescent="0.25">
      <c r="A295" s="67" t="s">
        <v>412</v>
      </c>
      <c r="B295" s="61">
        <v>441</v>
      </c>
      <c r="C295" s="59" t="s">
        <v>250</v>
      </c>
      <c r="D295" s="72">
        <v>1236.7</v>
      </c>
      <c r="E295" s="72">
        <v>458.33330000000001</v>
      </c>
      <c r="F295" s="72">
        <v>458.33330000000001</v>
      </c>
      <c r="G295" s="22">
        <f t="shared" si="67"/>
        <v>0</v>
      </c>
      <c r="H295" s="22">
        <f t="shared" si="68"/>
        <v>778.36670000000004</v>
      </c>
      <c r="I295" s="22">
        <f t="shared" si="69"/>
        <v>37.06099296514919</v>
      </c>
      <c r="K295" s="92"/>
    </row>
    <row r="296" spans="1:11" ht="69" customHeight="1" x14ac:dyDescent="0.25">
      <c r="A296" s="67" t="s">
        <v>249</v>
      </c>
      <c r="B296" s="61">
        <v>441</v>
      </c>
      <c r="C296" s="59" t="s">
        <v>251</v>
      </c>
      <c r="D296" s="72">
        <v>5</v>
      </c>
      <c r="E296" s="72">
        <v>0</v>
      </c>
      <c r="F296" s="72">
        <v>0</v>
      </c>
      <c r="G296" s="22">
        <f t="shared" si="67"/>
        <v>0</v>
      </c>
      <c r="H296" s="22">
        <f t="shared" si="68"/>
        <v>5</v>
      </c>
      <c r="I296" s="22">
        <f t="shared" si="69"/>
        <v>0</v>
      </c>
      <c r="K296" s="92"/>
    </row>
    <row r="297" spans="1:11" s="87" customFormat="1" ht="44.25" customHeight="1" x14ac:dyDescent="0.25">
      <c r="A297" s="202" t="s">
        <v>53</v>
      </c>
      <c r="B297" s="217"/>
      <c r="C297" s="217"/>
      <c r="D297" s="217"/>
      <c r="E297" s="217"/>
      <c r="F297" s="217"/>
      <c r="G297" s="217"/>
      <c r="H297" s="217"/>
      <c r="I297" s="217"/>
      <c r="K297" s="93"/>
    </row>
    <row r="298" spans="1:11" s="86" customFormat="1" ht="38.25" customHeight="1" x14ac:dyDescent="0.3">
      <c r="A298" s="8" t="s">
        <v>1</v>
      </c>
      <c r="B298" s="27"/>
      <c r="C298" s="10" t="s">
        <v>105</v>
      </c>
      <c r="D298" s="117">
        <f>D300+D323+D361+D375</f>
        <v>289531.03269999992</v>
      </c>
      <c r="E298" s="117">
        <f>E300+E323+E361+E375</f>
        <v>103042.78232999999</v>
      </c>
      <c r="F298" s="118">
        <f>F300+F323+F361+F375</f>
        <v>103042.78232999999</v>
      </c>
      <c r="G298" s="117">
        <f t="shared" ref="G298:G361" si="70">E298-F298</f>
        <v>0</v>
      </c>
      <c r="H298" s="117">
        <f t="shared" ref="H298:H362" si="71">D298-F298</f>
        <v>186488.25036999994</v>
      </c>
      <c r="I298" s="117">
        <f t="shared" ref="I298:I362" si="72">F298/D298*100</f>
        <v>35.589546781594443</v>
      </c>
      <c r="K298" s="94"/>
    </row>
    <row r="299" spans="1:11" ht="27.75" customHeight="1" x14ac:dyDescent="0.25">
      <c r="A299" s="11" t="s">
        <v>5</v>
      </c>
      <c r="B299" s="29"/>
      <c r="C299" s="29"/>
      <c r="D299" s="31"/>
      <c r="E299" s="31"/>
      <c r="F299" s="111"/>
      <c r="G299" s="31"/>
      <c r="H299" s="31"/>
      <c r="I299" s="31"/>
      <c r="K299" s="92"/>
    </row>
    <row r="300" spans="1:11" s="88" customFormat="1" ht="41.25" customHeight="1" x14ac:dyDescent="0.25">
      <c r="A300" s="32" t="s">
        <v>20</v>
      </c>
      <c r="B300" s="24"/>
      <c r="C300" s="16" t="s">
        <v>106</v>
      </c>
      <c r="D300" s="18">
        <f>SUM(D301:D322)</f>
        <v>54252.26459999998</v>
      </c>
      <c r="E300" s="18">
        <f>SUM(E301:E322)</f>
        <v>17473.474009999998</v>
      </c>
      <c r="F300" s="18">
        <f>SUM(F301:F322)</f>
        <v>17473.474009999998</v>
      </c>
      <c r="G300" s="18">
        <f t="shared" ref="G300" si="73">E300-F300</f>
        <v>0</v>
      </c>
      <c r="H300" s="18">
        <f t="shared" si="71"/>
        <v>36778.790589999982</v>
      </c>
      <c r="I300" s="18">
        <f t="shared" si="72"/>
        <v>32.207824205738319</v>
      </c>
      <c r="K300" s="91"/>
    </row>
    <row r="301" spans="1:11" ht="49.5" customHeight="1" x14ac:dyDescent="0.25">
      <c r="A301" s="67" t="s">
        <v>184</v>
      </c>
      <c r="B301" s="25" t="s">
        <v>26</v>
      </c>
      <c r="C301" s="59" t="s">
        <v>748</v>
      </c>
      <c r="D301" s="72">
        <v>100</v>
      </c>
      <c r="E301" s="72">
        <v>100</v>
      </c>
      <c r="F301" s="72">
        <v>100</v>
      </c>
      <c r="G301" s="21">
        <f t="shared" si="70"/>
        <v>0</v>
      </c>
      <c r="H301" s="21">
        <f t="shared" si="71"/>
        <v>0</v>
      </c>
      <c r="I301" s="21">
        <f t="shared" si="72"/>
        <v>100</v>
      </c>
      <c r="K301" s="92"/>
    </row>
    <row r="302" spans="1:11" ht="57" customHeight="1" x14ac:dyDescent="0.25">
      <c r="A302" s="67" t="s">
        <v>185</v>
      </c>
      <c r="B302" s="60">
        <v>441</v>
      </c>
      <c r="C302" s="59" t="s">
        <v>749</v>
      </c>
      <c r="D302" s="72">
        <v>100</v>
      </c>
      <c r="E302" s="72">
        <v>44.79092</v>
      </c>
      <c r="F302" s="72">
        <v>44.79092</v>
      </c>
      <c r="G302" s="21">
        <f t="shared" si="70"/>
        <v>0</v>
      </c>
      <c r="H302" s="21">
        <f t="shared" si="71"/>
        <v>55.20908</v>
      </c>
      <c r="I302" s="21">
        <f t="shared" si="72"/>
        <v>44.79092</v>
      </c>
      <c r="K302" s="92"/>
    </row>
    <row r="303" spans="1:11" ht="45.75" customHeight="1" x14ac:dyDescent="0.25">
      <c r="A303" s="67" t="s">
        <v>743</v>
      </c>
      <c r="B303" s="81">
        <v>441</v>
      </c>
      <c r="C303" s="59" t="s">
        <v>323</v>
      </c>
      <c r="D303" s="72">
        <v>6967</v>
      </c>
      <c r="E303" s="72">
        <v>0</v>
      </c>
      <c r="F303" s="72">
        <v>0</v>
      </c>
      <c r="G303" s="21">
        <f t="shared" si="70"/>
        <v>0</v>
      </c>
      <c r="H303" s="21">
        <f t="shared" si="71"/>
        <v>6967</v>
      </c>
      <c r="I303" s="21">
        <f t="shared" si="72"/>
        <v>0</v>
      </c>
      <c r="K303" s="92"/>
    </row>
    <row r="304" spans="1:11" ht="28.5" customHeight="1" x14ac:dyDescent="0.25">
      <c r="A304" s="67" t="s">
        <v>21</v>
      </c>
      <c r="B304" s="81">
        <v>441</v>
      </c>
      <c r="C304" s="59" t="s">
        <v>107</v>
      </c>
      <c r="D304" s="72">
        <v>1600</v>
      </c>
      <c r="E304" s="72">
        <v>339.29275000000001</v>
      </c>
      <c r="F304" s="72">
        <v>339.29275000000001</v>
      </c>
      <c r="G304" s="21">
        <f t="shared" si="70"/>
        <v>0</v>
      </c>
      <c r="H304" s="21">
        <f t="shared" si="71"/>
        <v>1260.7072499999999</v>
      </c>
      <c r="I304" s="21">
        <f t="shared" si="72"/>
        <v>21.205796875000001</v>
      </c>
      <c r="K304" s="92"/>
    </row>
    <row r="305" spans="1:11" ht="25.5" customHeight="1" x14ac:dyDescent="0.25">
      <c r="A305" s="67" t="s">
        <v>0</v>
      </c>
      <c r="B305" s="60">
        <v>441</v>
      </c>
      <c r="C305" s="59" t="s">
        <v>108</v>
      </c>
      <c r="D305" s="72">
        <v>544.63199999999995</v>
      </c>
      <c r="E305" s="72">
        <v>174.32944000000001</v>
      </c>
      <c r="F305" s="72">
        <v>174.32944000000001</v>
      </c>
      <c r="G305" s="21">
        <f t="shared" si="70"/>
        <v>0</v>
      </c>
      <c r="H305" s="21">
        <f t="shared" si="71"/>
        <v>370.30255999999997</v>
      </c>
      <c r="I305" s="21">
        <f t="shared" si="72"/>
        <v>32.008666402267963</v>
      </c>
      <c r="K305" s="92"/>
    </row>
    <row r="306" spans="1:11" ht="29.25" customHeight="1" x14ac:dyDescent="0.25">
      <c r="A306" s="67" t="s">
        <v>744</v>
      </c>
      <c r="B306" s="60">
        <v>441</v>
      </c>
      <c r="C306" s="59" t="s">
        <v>750</v>
      </c>
      <c r="D306" s="72">
        <v>72.875</v>
      </c>
      <c r="E306" s="72">
        <v>0</v>
      </c>
      <c r="F306" s="72">
        <v>0</v>
      </c>
      <c r="G306" s="21">
        <f t="shared" si="70"/>
        <v>0</v>
      </c>
      <c r="H306" s="21">
        <f t="shared" si="71"/>
        <v>72.875</v>
      </c>
      <c r="I306" s="21">
        <f t="shared" si="72"/>
        <v>0</v>
      </c>
      <c r="K306" s="92"/>
    </row>
    <row r="307" spans="1:11" ht="50.25" customHeight="1" x14ac:dyDescent="0.25">
      <c r="A307" s="67" t="s">
        <v>322</v>
      </c>
      <c r="B307" s="25" t="s">
        <v>26</v>
      </c>
      <c r="C307" s="59" t="s">
        <v>279</v>
      </c>
      <c r="D307" s="72">
        <v>152.12</v>
      </c>
      <c r="E307" s="72">
        <v>0</v>
      </c>
      <c r="F307" s="72">
        <v>0</v>
      </c>
      <c r="G307" s="21">
        <f t="shared" si="70"/>
        <v>0</v>
      </c>
      <c r="H307" s="21">
        <f t="shared" si="71"/>
        <v>152.12</v>
      </c>
      <c r="I307" s="21">
        <f t="shared" si="72"/>
        <v>0</v>
      </c>
      <c r="K307" s="92"/>
    </row>
    <row r="308" spans="1:11" ht="29.25" customHeight="1" x14ac:dyDescent="0.25">
      <c r="A308" s="67" t="s">
        <v>68</v>
      </c>
      <c r="B308" s="25" t="s">
        <v>26</v>
      </c>
      <c r="C308" s="59" t="s">
        <v>751</v>
      </c>
      <c r="D308" s="72">
        <v>36054.509259999999</v>
      </c>
      <c r="E308" s="72">
        <v>14559.12563</v>
      </c>
      <c r="F308" s="72">
        <v>14559.12563</v>
      </c>
      <c r="G308" s="21">
        <f t="shared" si="70"/>
        <v>0</v>
      </c>
      <c r="H308" s="21">
        <f t="shared" si="71"/>
        <v>21495.383629999997</v>
      </c>
      <c r="I308" s="21">
        <f t="shared" si="72"/>
        <v>40.38087309692591</v>
      </c>
      <c r="K308" s="92"/>
    </row>
    <row r="309" spans="1:11" ht="43.5" customHeight="1" x14ac:dyDescent="0.25">
      <c r="A309" s="67" t="s">
        <v>69</v>
      </c>
      <c r="B309" s="25" t="s">
        <v>26</v>
      </c>
      <c r="C309" s="59" t="s">
        <v>752</v>
      </c>
      <c r="D309" s="72">
        <v>515</v>
      </c>
      <c r="E309" s="72">
        <v>0</v>
      </c>
      <c r="F309" s="72">
        <v>0</v>
      </c>
      <c r="G309" s="21">
        <f t="shared" si="70"/>
        <v>0</v>
      </c>
      <c r="H309" s="21">
        <f t="shared" si="71"/>
        <v>515</v>
      </c>
      <c r="I309" s="21">
        <f t="shared" si="72"/>
        <v>0</v>
      </c>
      <c r="K309" s="92"/>
    </row>
    <row r="310" spans="1:11" ht="30.75" customHeight="1" x14ac:dyDescent="0.25">
      <c r="A310" s="67" t="s">
        <v>44</v>
      </c>
      <c r="B310" s="25" t="s">
        <v>26</v>
      </c>
      <c r="C310" s="59" t="s">
        <v>753</v>
      </c>
      <c r="D310" s="72">
        <v>281.14999999999998</v>
      </c>
      <c r="E310" s="72">
        <v>176.33500000000001</v>
      </c>
      <c r="F310" s="72">
        <v>176.33500000000001</v>
      </c>
      <c r="G310" s="21">
        <f t="shared" si="70"/>
        <v>0</v>
      </c>
      <c r="H310" s="21">
        <f t="shared" si="71"/>
        <v>104.81499999999997</v>
      </c>
      <c r="I310" s="21">
        <f t="shared" si="72"/>
        <v>62.719189044993783</v>
      </c>
      <c r="K310" s="92"/>
    </row>
    <row r="311" spans="1:11" ht="41.25" customHeight="1" x14ac:dyDescent="0.25">
      <c r="A311" s="67" t="s">
        <v>313</v>
      </c>
      <c r="B311" s="25" t="s">
        <v>26</v>
      </c>
      <c r="C311" s="59" t="s">
        <v>754</v>
      </c>
      <c r="D311" s="72">
        <v>442.4</v>
      </c>
      <c r="E311" s="72">
        <v>150</v>
      </c>
      <c r="F311" s="72">
        <v>150</v>
      </c>
      <c r="G311" s="21">
        <f t="shared" si="70"/>
        <v>0</v>
      </c>
      <c r="H311" s="21">
        <f t="shared" si="71"/>
        <v>292.39999999999998</v>
      </c>
      <c r="I311" s="21">
        <f t="shared" si="72"/>
        <v>33.905967450271248</v>
      </c>
      <c r="K311" s="92"/>
    </row>
    <row r="312" spans="1:11" ht="27" customHeight="1" x14ac:dyDescent="0.25">
      <c r="A312" s="67" t="s">
        <v>70</v>
      </c>
      <c r="B312" s="25" t="s">
        <v>26</v>
      </c>
      <c r="C312" s="59" t="s">
        <v>755</v>
      </c>
      <c r="D312" s="72">
        <v>274.24</v>
      </c>
      <c r="E312" s="166">
        <v>93.841120000000004</v>
      </c>
      <c r="F312" s="166">
        <v>93.841120000000004</v>
      </c>
      <c r="G312" s="21">
        <f t="shared" si="70"/>
        <v>0</v>
      </c>
      <c r="H312" s="21">
        <f t="shared" si="71"/>
        <v>180.39888000000002</v>
      </c>
      <c r="I312" s="21">
        <f t="shared" si="72"/>
        <v>34.218611435239204</v>
      </c>
      <c r="K312" s="92"/>
    </row>
    <row r="313" spans="1:11" ht="27" customHeight="1" x14ac:dyDescent="0.25">
      <c r="A313" s="67" t="s">
        <v>71</v>
      </c>
      <c r="B313" s="25" t="s">
        <v>26</v>
      </c>
      <c r="C313" s="59" t="s">
        <v>756</v>
      </c>
      <c r="D313" s="72">
        <v>144.69999999999999</v>
      </c>
      <c r="E313" s="72">
        <v>0</v>
      </c>
      <c r="F313" s="72">
        <v>0</v>
      </c>
      <c r="G313" s="21">
        <f t="shared" si="70"/>
        <v>0</v>
      </c>
      <c r="H313" s="21">
        <f t="shared" si="71"/>
        <v>144.69999999999999</v>
      </c>
      <c r="I313" s="21">
        <f t="shared" si="72"/>
        <v>0</v>
      </c>
      <c r="K313" s="92"/>
    </row>
    <row r="314" spans="1:11" ht="36.75" customHeight="1" x14ac:dyDescent="0.25">
      <c r="A314" s="67" t="s">
        <v>72</v>
      </c>
      <c r="B314" s="25" t="s">
        <v>26</v>
      </c>
      <c r="C314" s="59" t="s">
        <v>757</v>
      </c>
      <c r="D314" s="72">
        <v>3093.47552</v>
      </c>
      <c r="E314" s="72">
        <v>939.62860999999998</v>
      </c>
      <c r="F314" s="72">
        <v>939.62860999999998</v>
      </c>
      <c r="G314" s="21">
        <f t="shared" si="70"/>
        <v>0</v>
      </c>
      <c r="H314" s="21">
        <f t="shared" si="71"/>
        <v>2153.8469100000002</v>
      </c>
      <c r="I314" s="21">
        <f t="shared" si="72"/>
        <v>30.374528711318199</v>
      </c>
      <c r="K314" s="92"/>
    </row>
    <row r="315" spans="1:11" ht="27" customHeight="1" x14ac:dyDescent="0.25">
      <c r="A315" s="67" t="s">
        <v>50</v>
      </c>
      <c r="B315" s="25" t="s">
        <v>26</v>
      </c>
      <c r="C315" s="59" t="s">
        <v>758</v>
      </c>
      <c r="D315" s="72">
        <v>1300</v>
      </c>
      <c r="E315" s="72">
        <v>0</v>
      </c>
      <c r="F315" s="72">
        <v>0</v>
      </c>
      <c r="G315" s="21">
        <f t="shared" si="70"/>
        <v>0</v>
      </c>
      <c r="H315" s="21">
        <f t="shared" si="71"/>
        <v>1300</v>
      </c>
      <c r="I315" s="21">
        <f t="shared" si="72"/>
        <v>0</v>
      </c>
      <c r="K315" s="92"/>
    </row>
    <row r="316" spans="1:11" ht="27" customHeight="1" x14ac:dyDescent="0.25">
      <c r="A316" s="67" t="s">
        <v>235</v>
      </c>
      <c r="B316" s="25" t="s">
        <v>26</v>
      </c>
      <c r="C316" s="59" t="s">
        <v>759</v>
      </c>
      <c r="D316" s="72">
        <v>816.13031999999998</v>
      </c>
      <c r="E316" s="72">
        <v>228.09538000000001</v>
      </c>
      <c r="F316" s="72">
        <v>228.09538000000001</v>
      </c>
      <c r="G316" s="21">
        <f t="shared" si="70"/>
        <v>0</v>
      </c>
      <c r="H316" s="21">
        <f t="shared" si="71"/>
        <v>588.03494000000001</v>
      </c>
      <c r="I316" s="21">
        <f t="shared" si="72"/>
        <v>27.948401671929062</v>
      </c>
      <c r="K316" s="92"/>
    </row>
    <row r="317" spans="1:11" ht="27" customHeight="1" x14ac:dyDescent="0.25">
      <c r="A317" s="67" t="s">
        <v>73</v>
      </c>
      <c r="B317" s="25" t="s">
        <v>26</v>
      </c>
      <c r="C317" s="59" t="s">
        <v>760</v>
      </c>
      <c r="D317" s="72">
        <v>386.2</v>
      </c>
      <c r="E317" s="72">
        <v>173.49456000000001</v>
      </c>
      <c r="F317" s="72">
        <v>173.49456000000001</v>
      </c>
      <c r="G317" s="21">
        <f t="shared" si="70"/>
        <v>0</v>
      </c>
      <c r="H317" s="21">
        <f t="shared" si="71"/>
        <v>212.70543999999998</v>
      </c>
      <c r="I317" s="21">
        <f t="shared" si="72"/>
        <v>44.923500776799592</v>
      </c>
      <c r="K317" s="92"/>
    </row>
    <row r="318" spans="1:11" ht="27" customHeight="1" x14ac:dyDescent="0.25">
      <c r="A318" s="67" t="s">
        <v>74</v>
      </c>
      <c r="B318" s="25" t="s">
        <v>26</v>
      </c>
      <c r="C318" s="59" t="s">
        <v>761</v>
      </c>
      <c r="D318" s="72">
        <v>261.7</v>
      </c>
      <c r="E318" s="72">
        <v>141.24</v>
      </c>
      <c r="F318" s="72">
        <v>141.24</v>
      </c>
      <c r="G318" s="21">
        <f t="shared" si="70"/>
        <v>0</v>
      </c>
      <c r="H318" s="21">
        <f t="shared" si="71"/>
        <v>120.45999999999998</v>
      </c>
      <c r="I318" s="21">
        <f t="shared" si="72"/>
        <v>53.970194879633169</v>
      </c>
      <c r="K318" s="92"/>
    </row>
    <row r="319" spans="1:11" ht="29.25" customHeight="1" x14ac:dyDescent="0.25">
      <c r="A319" s="67" t="s">
        <v>75</v>
      </c>
      <c r="B319" s="25" t="s">
        <v>26</v>
      </c>
      <c r="C319" s="59" t="s">
        <v>762</v>
      </c>
      <c r="D319" s="72">
        <v>904.83249999999998</v>
      </c>
      <c r="E319" s="72">
        <v>112.00060000000001</v>
      </c>
      <c r="F319" s="72">
        <v>112.00060000000001</v>
      </c>
      <c r="G319" s="21">
        <f t="shared" si="70"/>
        <v>0</v>
      </c>
      <c r="H319" s="21">
        <f t="shared" si="71"/>
        <v>792.83190000000002</v>
      </c>
      <c r="I319" s="21">
        <f t="shared" si="72"/>
        <v>12.378047870738508</v>
      </c>
      <c r="K319" s="92"/>
    </row>
    <row r="320" spans="1:11" ht="94.5" customHeight="1" x14ac:dyDescent="0.25">
      <c r="A320" s="70" t="s">
        <v>745</v>
      </c>
      <c r="B320" s="25" t="s">
        <v>26</v>
      </c>
      <c r="C320" s="59" t="s">
        <v>763</v>
      </c>
      <c r="D320" s="72">
        <v>113.1</v>
      </c>
      <c r="E320" s="72">
        <v>113.1</v>
      </c>
      <c r="F320" s="72">
        <v>113.1</v>
      </c>
      <c r="G320" s="21">
        <f t="shared" si="70"/>
        <v>0</v>
      </c>
      <c r="H320" s="21">
        <f t="shared" si="71"/>
        <v>0</v>
      </c>
      <c r="I320" s="21">
        <f t="shared" si="72"/>
        <v>100</v>
      </c>
      <c r="K320" s="92"/>
    </row>
    <row r="321" spans="1:11" ht="94.5" customHeight="1" x14ac:dyDescent="0.25">
      <c r="A321" s="70" t="s">
        <v>746</v>
      </c>
      <c r="B321" s="25" t="s">
        <v>26</v>
      </c>
      <c r="C321" s="59" t="s">
        <v>764</v>
      </c>
      <c r="D321" s="72">
        <v>90.5</v>
      </c>
      <c r="E321" s="72">
        <v>90.5</v>
      </c>
      <c r="F321" s="72">
        <v>90.5</v>
      </c>
      <c r="G321" s="21">
        <f t="shared" si="70"/>
        <v>0</v>
      </c>
      <c r="H321" s="21">
        <f t="shared" si="71"/>
        <v>0</v>
      </c>
      <c r="I321" s="21">
        <f t="shared" si="72"/>
        <v>100</v>
      </c>
      <c r="K321" s="92"/>
    </row>
    <row r="322" spans="1:11" ht="94.5" customHeight="1" x14ac:dyDescent="0.25">
      <c r="A322" s="70" t="s">
        <v>747</v>
      </c>
      <c r="B322" s="25" t="s">
        <v>26</v>
      </c>
      <c r="C322" s="59" t="s">
        <v>765</v>
      </c>
      <c r="D322" s="72">
        <v>37.700000000000003</v>
      </c>
      <c r="E322" s="72">
        <v>37.700000000000003</v>
      </c>
      <c r="F322" s="72">
        <v>37.700000000000003</v>
      </c>
      <c r="G322" s="21">
        <f t="shared" si="70"/>
        <v>0</v>
      </c>
      <c r="H322" s="21">
        <f t="shared" si="71"/>
        <v>0</v>
      </c>
      <c r="I322" s="21">
        <f t="shared" si="72"/>
        <v>100</v>
      </c>
      <c r="K322" s="92"/>
    </row>
    <row r="323" spans="1:11" s="88" customFormat="1" ht="46.5" customHeight="1" x14ac:dyDescent="0.25">
      <c r="A323" s="32" t="s">
        <v>22</v>
      </c>
      <c r="B323" s="24"/>
      <c r="C323" s="16" t="s">
        <v>109</v>
      </c>
      <c r="D323" s="18">
        <f>SUM(D324:D360)</f>
        <v>152589.14433999997</v>
      </c>
      <c r="E323" s="18">
        <f>SUM(E324:E360)</f>
        <v>51561.574030000003</v>
      </c>
      <c r="F323" s="18">
        <f>SUM(F324:F360)</f>
        <v>51561.574030000003</v>
      </c>
      <c r="G323" s="18">
        <f t="shared" si="70"/>
        <v>0</v>
      </c>
      <c r="H323" s="18">
        <f t="shared" si="71"/>
        <v>101027.57030999997</v>
      </c>
      <c r="I323" s="18">
        <f t="shared" si="72"/>
        <v>33.791115516782909</v>
      </c>
    </row>
    <row r="324" spans="1:11" ht="33.75" customHeight="1" x14ac:dyDescent="0.25">
      <c r="A324" s="67" t="s">
        <v>766</v>
      </c>
      <c r="B324" s="60">
        <v>445</v>
      </c>
      <c r="C324" s="59" t="s">
        <v>787</v>
      </c>
      <c r="D324" s="72">
        <v>86.25</v>
      </c>
      <c r="E324" s="72">
        <v>0</v>
      </c>
      <c r="F324" s="72">
        <v>0</v>
      </c>
      <c r="G324" s="21">
        <f t="shared" si="70"/>
        <v>0</v>
      </c>
      <c r="H324" s="21">
        <f t="shared" si="71"/>
        <v>86.25</v>
      </c>
      <c r="I324" s="21">
        <f t="shared" si="72"/>
        <v>0</v>
      </c>
    </row>
    <row r="325" spans="1:11" ht="27" customHeight="1" x14ac:dyDescent="0.25">
      <c r="A325" s="67" t="s">
        <v>767</v>
      </c>
      <c r="B325" s="60">
        <v>445</v>
      </c>
      <c r="C325" s="59" t="s">
        <v>788</v>
      </c>
      <c r="D325" s="72">
        <v>465.3</v>
      </c>
      <c r="E325" s="72">
        <v>95.625</v>
      </c>
      <c r="F325" s="72">
        <v>95.625</v>
      </c>
      <c r="G325" s="21">
        <f t="shared" si="70"/>
        <v>0</v>
      </c>
      <c r="H325" s="21">
        <f t="shared" si="71"/>
        <v>369.67500000000001</v>
      </c>
      <c r="I325" s="21">
        <f t="shared" si="72"/>
        <v>20.551257253384914</v>
      </c>
    </row>
    <row r="326" spans="1:11" ht="27" customHeight="1" x14ac:dyDescent="0.25">
      <c r="A326" s="67" t="s">
        <v>768</v>
      </c>
      <c r="B326" s="81">
        <v>445</v>
      </c>
      <c r="C326" s="59" t="s">
        <v>789</v>
      </c>
      <c r="D326" s="72">
        <v>22.6</v>
      </c>
      <c r="E326" s="72">
        <v>0</v>
      </c>
      <c r="F326" s="72">
        <v>0</v>
      </c>
      <c r="G326" s="21">
        <f t="shared" si="70"/>
        <v>0</v>
      </c>
      <c r="H326" s="21">
        <f t="shared" si="71"/>
        <v>22.6</v>
      </c>
      <c r="I326" s="21">
        <f t="shared" si="72"/>
        <v>0</v>
      </c>
    </row>
    <row r="327" spans="1:11" ht="27" customHeight="1" x14ac:dyDescent="0.25">
      <c r="A327" s="67" t="s">
        <v>769</v>
      </c>
      <c r="B327" s="81">
        <v>445</v>
      </c>
      <c r="C327" s="59" t="s">
        <v>790</v>
      </c>
      <c r="D327" s="72">
        <v>110</v>
      </c>
      <c r="E327" s="72">
        <v>0</v>
      </c>
      <c r="F327" s="72">
        <v>0</v>
      </c>
      <c r="G327" s="21">
        <f t="shared" si="70"/>
        <v>0</v>
      </c>
      <c r="H327" s="21">
        <f t="shared" si="71"/>
        <v>110</v>
      </c>
      <c r="I327" s="21">
        <f t="shared" si="72"/>
        <v>0</v>
      </c>
    </row>
    <row r="328" spans="1:11" ht="27" customHeight="1" x14ac:dyDescent="0.25">
      <c r="A328" s="67" t="s">
        <v>770</v>
      </c>
      <c r="B328" s="81">
        <v>445</v>
      </c>
      <c r="C328" s="59" t="s">
        <v>791</v>
      </c>
      <c r="D328" s="72">
        <v>15</v>
      </c>
      <c r="E328" s="72">
        <v>9.5</v>
      </c>
      <c r="F328" s="72">
        <v>9.5</v>
      </c>
      <c r="G328" s="21">
        <f t="shared" si="70"/>
        <v>0</v>
      </c>
      <c r="H328" s="21">
        <f t="shared" si="71"/>
        <v>5.5</v>
      </c>
      <c r="I328" s="21">
        <f t="shared" si="72"/>
        <v>63.333333333333329</v>
      </c>
    </row>
    <row r="329" spans="1:11" ht="91.5" customHeight="1" x14ac:dyDescent="0.25">
      <c r="A329" s="67" t="s">
        <v>350</v>
      </c>
      <c r="B329" s="81">
        <v>441</v>
      </c>
      <c r="C329" s="59" t="s">
        <v>352</v>
      </c>
      <c r="D329" s="72">
        <v>4158.1963299999998</v>
      </c>
      <c r="E329" s="72">
        <v>0</v>
      </c>
      <c r="F329" s="72">
        <v>0</v>
      </c>
      <c r="G329" s="21">
        <f t="shared" si="70"/>
        <v>0</v>
      </c>
      <c r="H329" s="21">
        <f t="shared" si="71"/>
        <v>4158.1963299999998</v>
      </c>
      <c r="I329" s="21">
        <f t="shared" si="72"/>
        <v>0</v>
      </c>
    </row>
    <row r="330" spans="1:11" ht="94.5" customHeight="1" x14ac:dyDescent="0.25">
      <c r="A330" s="70" t="s">
        <v>771</v>
      </c>
      <c r="B330" s="81">
        <v>441</v>
      </c>
      <c r="C330" s="59" t="s">
        <v>353</v>
      </c>
      <c r="D330" s="72">
        <v>1671.46585</v>
      </c>
      <c r="E330" s="72">
        <v>1671.46585</v>
      </c>
      <c r="F330" s="72">
        <v>1671.46585</v>
      </c>
      <c r="G330" s="21">
        <f t="shared" si="70"/>
        <v>0</v>
      </c>
      <c r="H330" s="21">
        <f>D330-F330</f>
        <v>0</v>
      </c>
      <c r="I330" s="21">
        <f>F330/D330*100</f>
        <v>100</v>
      </c>
    </row>
    <row r="331" spans="1:11" ht="48.75" customHeight="1" x14ac:dyDescent="0.25">
      <c r="A331" s="67" t="s">
        <v>772</v>
      </c>
      <c r="B331" s="81">
        <v>445</v>
      </c>
      <c r="C331" s="59" t="s">
        <v>792</v>
      </c>
      <c r="D331" s="72">
        <v>3132.2436200000002</v>
      </c>
      <c r="E331" s="72">
        <v>0</v>
      </c>
      <c r="F331" s="72">
        <v>0</v>
      </c>
      <c r="G331" s="21">
        <f t="shared" si="70"/>
        <v>0</v>
      </c>
      <c r="H331" s="21">
        <f t="shared" si="71"/>
        <v>3132.2436200000002</v>
      </c>
      <c r="I331" s="21">
        <f t="shared" si="72"/>
        <v>0</v>
      </c>
    </row>
    <row r="332" spans="1:11" ht="39" customHeight="1" x14ac:dyDescent="0.25">
      <c r="A332" s="67" t="s">
        <v>773</v>
      </c>
      <c r="B332" s="60">
        <v>441</v>
      </c>
      <c r="C332" s="59" t="s">
        <v>793</v>
      </c>
      <c r="D332" s="72">
        <v>967.72</v>
      </c>
      <c r="E332" s="72">
        <v>0</v>
      </c>
      <c r="F332" s="72">
        <v>0</v>
      </c>
      <c r="G332" s="21">
        <f t="shared" ref="G332:G360" si="74">E332-F332</f>
        <v>0</v>
      </c>
      <c r="H332" s="21">
        <f t="shared" ref="H332:H360" si="75">D332-F332</f>
        <v>967.72</v>
      </c>
      <c r="I332" s="21">
        <f t="shared" ref="I332:I360" si="76">F332/D332*100</f>
        <v>0</v>
      </c>
    </row>
    <row r="333" spans="1:11" ht="87" customHeight="1" x14ac:dyDescent="0.25">
      <c r="A333" s="67" t="s">
        <v>774</v>
      </c>
      <c r="B333" s="60">
        <v>441</v>
      </c>
      <c r="C333" s="59" t="s">
        <v>794</v>
      </c>
      <c r="D333" s="72">
        <v>2892.5050000000001</v>
      </c>
      <c r="E333" s="72">
        <v>692.26</v>
      </c>
      <c r="F333" s="72">
        <v>692.26</v>
      </c>
      <c r="G333" s="21">
        <f t="shared" si="74"/>
        <v>0</v>
      </c>
      <c r="H333" s="21">
        <f t="shared" si="75"/>
        <v>2200.2449999999999</v>
      </c>
      <c r="I333" s="21">
        <f t="shared" si="76"/>
        <v>23.93288862076297</v>
      </c>
    </row>
    <row r="334" spans="1:11" ht="45" customHeight="1" x14ac:dyDescent="0.25">
      <c r="A334" s="67" t="s">
        <v>775</v>
      </c>
      <c r="B334" s="60">
        <v>445</v>
      </c>
      <c r="C334" s="59" t="s">
        <v>795</v>
      </c>
      <c r="D334" s="72">
        <v>674</v>
      </c>
      <c r="E334" s="72">
        <v>0</v>
      </c>
      <c r="F334" s="72">
        <v>0</v>
      </c>
      <c r="G334" s="21">
        <f t="shared" si="74"/>
        <v>0</v>
      </c>
      <c r="H334" s="21">
        <f t="shared" si="75"/>
        <v>674</v>
      </c>
      <c r="I334" s="21">
        <f t="shared" si="76"/>
        <v>0</v>
      </c>
    </row>
    <row r="335" spans="1:11" ht="24.75" customHeight="1" x14ac:dyDescent="0.25">
      <c r="A335" s="67" t="s">
        <v>776</v>
      </c>
      <c r="B335" s="25" t="s">
        <v>26</v>
      </c>
      <c r="C335" s="59" t="s">
        <v>796</v>
      </c>
      <c r="D335" s="72">
        <v>94.6</v>
      </c>
      <c r="E335" s="72">
        <v>52.75</v>
      </c>
      <c r="F335" s="72">
        <v>52.75</v>
      </c>
      <c r="G335" s="21">
        <f t="shared" si="74"/>
        <v>0</v>
      </c>
      <c r="H335" s="21">
        <f t="shared" si="75"/>
        <v>41.849999999999994</v>
      </c>
      <c r="I335" s="21">
        <f t="shared" si="76"/>
        <v>55.761099365750532</v>
      </c>
    </row>
    <row r="336" spans="1:11" ht="43.5" customHeight="1" x14ac:dyDescent="0.25">
      <c r="A336" s="67" t="s">
        <v>777</v>
      </c>
      <c r="B336" s="25" t="s">
        <v>26</v>
      </c>
      <c r="C336" s="59" t="s">
        <v>797</v>
      </c>
      <c r="D336" s="166">
        <v>354.6</v>
      </c>
      <c r="E336" s="72">
        <v>0</v>
      </c>
      <c r="F336" s="72">
        <v>0</v>
      </c>
      <c r="G336" s="21">
        <f t="shared" si="74"/>
        <v>0</v>
      </c>
      <c r="H336" s="21">
        <f t="shared" si="75"/>
        <v>354.6</v>
      </c>
      <c r="I336" s="21">
        <f t="shared" si="76"/>
        <v>0</v>
      </c>
    </row>
    <row r="337" spans="1:9" ht="31.5" customHeight="1" x14ac:dyDescent="0.25">
      <c r="A337" s="67" t="s">
        <v>778</v>
      </c>
      <c r="B337" s="25" t="s">
        <v>26</v>
      </c>
      <c r="C337" s="59" t="s">
        <v>798</v>
      </c>
      <c r="D337" s="72">
        <v>21.55</v>
      </c>
      <c r="E337" s="72">
        <v>21.55</v>
      </c>
      <c r="F337" s="72">
        <v>21.55</v>
      </c>
      <c r="G337" s="21">
        <f t="shared" si="74"/>
        <v>0</v>
      </c>
      <c r="H337" s="21">
        <f t="shared" si="75"/>
        <v>0</v>
      </c>
      <c r="I337" s="21">
        <f t="shared" si="76"/>
        <v>100</v>
      </c>
    </row>
    <row r="338" spans="1:9" ht="34.5" customHeight="1" x14ac:dyDescent="0.25">
      <c r="A338" s="67" t="s">
        <v>779</v>
      </c>
      <c r="B338" s="25" t="s">
        <v>26</v>
      </c>
      <c r="C338" s="59" t="s">
        <v>799</v>
      </c>
      <c r="D338" s="72">
        <v>21.55</v>
      </c>
      <c r="E338" s="72">
        <v>0</v>
      </c>
      <c r="F338" s="72">
        <v>0</v>
      </c>
      <c r="G338" s="21">
        <f t="shared" si="74"/>
        <v>0</v>
      </c>
      <c r="H338" s="21">
        <f t="shared" si="75"/>
        <v>21.55</v>
      </c>
      <c r="I338" s="21">
        <f t="shared" si="76"/>
        <v>0</v>
      </c>
    </row>
    <row r="339" spans="1:9" ht="50.25" customHeight="1" x14ac:dyDescent="0.25">
      <c r="A339" s="67" t="s">
        <v>780</v>
      </c>
      <c r="B339" s="25" t="s">
        <v>26</v>
      </c>
      <c r="C339" s="59" t="s">
        <v>800</v>
      </c>
      <c r="D339" s="72">
        <v>32.9</v>
      </c>
      <c r="E339" s="72">
        <v>32.9</v>
      </c>
      <c r="F339" s="72">
        <v>32.9</v>
      </c>
      <c r="G339" s="21">
        <f t="shared" si="74"/>
        <v>0</v>
      </c>
      <c r="H339" s="21">
        <f t="shared" si="75"/>
        <v>0</v>
      </c>
      <c r="I339" s="21">
        <f t="shared" si="76"/>
        <v>100</v>
      </c>
    </row>
    <row r="340" spans="1:9" ht="46.5" customHeight="1" x14ac:dyDescent="0.25">
      <c r="A340" s="67" t="s">
        <v>781</v>
      </c>
      <c r="B340" s="25" t="s">
        <v>26</v>
      </c>
      <c r="C340" s="59" t="s">
        <v>801</v>
      </c>
      <c r="D340" s="72">
        <v>962.62</v>
      </c>
      <c r="E340" s="72">
        <v>0</v>
      </c>
      <c r="F340" s="72">
        <v>0</v>
      </c>
      <c r="G340" s="21">
        <f t="shared" si="74"/>
        <v>0</v>
      </c>
      <c r="H340" s="21">
        <f t="shared" si="75"/>
        <v>962.62</v>
      </c>
      <c r="I340" s="21">
        <f t="shared" si="76"/>
        <v>0</v>
      </c>
    </row>
    <row r="341" spans="1:9" ht="46.5" customHeight="1" x14ac:dyDescent="0.25">
      <c r="A341" s="67" t="s">
        <v>782</v>
      </c>
      <c r="B341" s="25" t="s">
        <v>26</v>
      </c>
      <c r="C341" s="59" t="s">
        <v>802</v>
      </c>
      <c r="D341" s="72">
        <v>1000</v>
      </c>
      <c r="E341" s="72">
        <v>0</v>
      </c>
      <c r="F341" s="72">
        <v>0</v>
      </c>
      <c r="G341" s="21">
        <f t="shared" si="74"/>
        <v>0</v>
      </c>
      <c r="H341" s="21">
        <f t="shared" si="75"/>
        <v>1000</v>
      </c>
      <c r="I341" s="21">
        <f t="shared" si="76"/>
        <v>0</v>
      </c>
    </row>
    <row r="342" spans="1:9" ht="33.75" customHeight="1" x14ac:dyDescent="0.25">
      <c r="A342" s="67" t="s">
        <v>783</v>
      </c>
      <c r="B342" s="25" t="s">
        <v>26</v>
      </c>
      <c r="C342" s="59" t="s">
        <v>803</v>
      </c>
      <c r="D342" s="72">
        <v>251</v>
      </c>
      <c r="E342" s="72">
        <v>251</v>
      </c>
      <c r="F342" s="72">
        <v>251</v>
      </c>
      <c r="G342" s="21">
        <f t="shared" si="74"/>
        <v>0</v>
      </c>
      <c r="H342" s="21">
        <f t="shared" si="75"/>
        <v>0</v>
      </c>
      <c r="I342" s="21">
        <f t="shared" si="76"/>
        <v>100</v>
      </c>
    </row>
    <row r="343" spans="1:9" ht="33.75" customHeight="1" x14ac:dyDescent="0.25">
      <c r="A343" s="67" t="s">
        <v>234</v>
      </c>
      <c r="B343" s="25" t="s">
        <v>26</v>
      </c>
      <c r="C343" s="59" t="s">
        <v>110</v>
      </c>
      <c r="D343" s="72">
        <v>1441.8</v>
      </c>
      <c r="E343" s="72">
        <v>1152</v>
      </c>
      <c r="F343" s="72">
        <v>1152</v>
      </c>
      <c r="G343" s="21">
        <f t="shared" si="74"/>
        <v>0</v>
      </c>
      <c r="H343" s="21">
        <f t="shared" si="75"/>
        <v>289.79999999999995</v>
      </c>
      <c r="I343" s="21">
        <f t="shared" si="76"/>
        <v>79.900124843945079</v>
      </c>
    </row>
    <row r="344" spans="1:9" ht="33.75" customHeight="1" x14ac:dyDescent="0.25">
      <c r="A344" s="67" t="s">
        <v>784</v>
      </c>
      <c r="B344" s="25" t="s">
        <v>26</v>
      </c>
      <c r="C344" s="59" t="s">
        <v>804</v>
      </c>
      <c r="D344" s="72">
        <v>102.65</v>
      </c>
      <c r="E344" s="72">
        <v>102.65</v>
      </c>
      <c r="F344" s="72">
        <v>102.65</v>
      </c>
      <c r="G344" s="21">
        <f t="shared" si="74"/>
        <v>0</v>
      </c>
      <c r="H344" s="21">
        <f t="shared" si="75"/>
        <v>0</v>
      </c>
      <c r="I344" s="21">
        <f t="shared" si="76"/>
        <v>100</v>
      </c>
    </row>
    <row r="345" spans="1:9" ht="33.75" customHeight="1" x14ac:dyDescent="0.25">
      <c r="A345" s="67" t="s">
        <v>785</v>
      </c>
      <c r="B345" s="25" t="s">
        <v>26</v>
      </c>
      <c r="C345" s="59" t="s">
        <v>805</v>
      </c>
      <c r="D345" s="72">
        <v>1613.82</v>
      </c>
      <c r="E345" s="72">
        <v>772.74</v>
      </c>
      <c r="F345" s="72">
        <v>772.74</v>
      </c>
      <c r="G345" s="21">
        <f t="shared" si="74"/>
        <v>0</v>
      </c>
      <c r="H345" s="21">
        <f t="shared" si="75"/>
        <v>841.07999999999993</v>
      </c>
      <c r="I345" s="21">
        <f t="shared" si="76"/>
        <v>47.882663494069973</v>
      </c>
    </row>
    <row r="346" spans="1:9" ht="49.5" customHeight="1" x14ac:dyDescent="0.25">
      <c r="A346" s="67" t="s">
        <v>351</v>
      </c>
      <c r="B346" s="25" t="s">
        <v>26</v>
      </c>
      <c r="C346" s="59" t="s">
        <v>354</v>
      </c>
      <c r="D346" s="72">
        <v>692.5</v>
      </c>
      <c r="E346" s="72">
        <v>651.16700000000003</v>
      </c>
      <c r="F346" s="72">
        <v>651.16700000000003</v>
      </c>
      <c r="G346" s="21">
        <f t="shared" si="74"/>
        <v>0</v>
      </c>
      <c r="H346" s="21">
        <f t="shared" si="75"/>
        <v>41.33299999999997</v>
      </c>
      <c r="I346" s="21">
        <f t="shared" si="76"/>
        <v>94.031335740072208</v>
      </c>
    </row>
    <row r="347" spans="1:9" ht="24.75" customHeight="1" x14ac:dyDescent="0.25">
      <c r="A347" s="67" t="s">
        <v>186</v>
      </c>
      <c r="B347" s="25" t="s">
        <v>26</v>
      </c>
      <c r="C347" s="59" t="s">
        <v>111</v>
      </c>
      <c r="D347" s="72">
        <v>756.38599999999997</v>
      </c>
      <c r="E347" s="72">
        <v>756.38599999999997</v>
      </c>
      <c r="F347" s="72">
        <v>756.38599999999997</v>
      </c>
      <c r="G347" s="21">
        <f t="shared" si="74"/>
        <v>0</v>
      </c>
      <c r="H347" s="21">
        <f t="shared" si="75"/>
        <v>0</v>
      </c>
      <c r="I347" s="21">
        <f t="shared" si="76"/>
        <v>100</v>
      </c>
    </row>
    <row r="348" spans="1:9" ht="78" customHeight="1" x14ac:dyDescent="0.25">
      <c r="A348" s="67" t="s">
        <v>786</v>
      </c>
      <c r="B348" s="25" t="s">
        <v>26</v>
      </c>
      <c r="C348" s="59" t="s">
        <v>806</v>
      </c>
      <c r="D348" s="72">
        <v>2819.21</v>
      </c>
      <c r="E348" s="72">
        <v>0</v>
      </c>
      <c r="F348" s="72">
        <v>0</v>
      </c>
      <c r="G348" s="21">
        <f t="shared" si="74"/>
        <v>0</v>
      </c>
      <c r="H348" s="21">
        <f t="shared" si="75"/>
        <v>2819.21</v>
      </c>
      <c r="I348" s="21">
        <f t="shared" si="76"/>
        <v>0</v>
      </c>
    </row>
    <row r="349" spans="1:9" ht="29.25" customHeight="1" x14ac:dyDescent="0.25">
      <c r="A349" s="67" t="s">
        <v>68</v>
      </c>
      <c r="B349" s="25" t="s">
        <v>26</v>
      </c>
      <c r="C349" s="59" t="s">
        <v>807</v>
      </c>
      <c r="D349" s="72">
        <v>95010.82028</v>
      </c>
      <c r="E349" s="72">
        <v>33878.238870000001</v>
      </c>
      <c r="F349" s="72">
        <v>33878.238870000001</v>
      </c>
      <c r="G349" s="21">
        <f t="shared" si="74"/>
        <v>0</v>
      </c>
      <c r="H349" s="21">
        <f t="shared" si="75"/>
        <v>61132.581409999999</v>
      </c>
      <c r="I349" s="21">
        <f t="shared" si="76"/>
        <v>35.657242796304381</v>
      </c>
    </row>
    <row r="350" spans="1:9" ht="48" customHeight="1" x14ac:dyDescent="0.25">
      <c r="A350" s="67" t="s">
        <v>69</v>
      </c>
      <c r="B350" s="25" t="s">
        <v>26</v>
      </c>
      <c r="C350" s="59" t="s">
        <v>808</v>
      </c>
      <c r="D350" s="72">
        <v>1636</v>
      </c>
      <c r="E350" s="72">
        <v>192.84119999999999</v>
      </c>
      <c r="F350" s="72">
        <v>192.84119999999999</v>
      </c>
      <c r="G350" s="21">
        <f t="shared" si="74"/>
        <v>0</v>
      </c>
      <c r="H350" s="21">
        <f t="shared" si="75"/>
        <v>1443.1587999999999</v>
      </c>
      <c r="I350" s="21">
        <f t="shared" si="76"/>
        <v>11.787359413202934</v>
      </c>
    </row>
    <row r="351" spans="1:9" ht="30.75" customHeight="1" x14ac:dyDescent="0.25">
      <c r="A351" s="67" t="s">
        <v>44</v>
      </c>
      <c r="B351" s="25" t="s">
        <v>26</v>
      </c>
      <c r="C351" s="59" t="s">
        <v>809</v>
      </c>
      <c r="D351" s="72">
        <v>1601.45</v>
      </c>
      <c r="E351" s="72">
        <v>360.387</v>
      </c>
      <c r="F351" s="72">
        <v>360.387</v>
      </c>
      <c r="G351" s="21">
        <f t="shared" si="74"/>
        <v>0</v>
      </c>
      <c r="H351" s="21">
        <f t="shared" si="75"/>
        <v>1241.0630000000001</v>
      </c>
      <c r="I351" s="21">
        <f t="shared" si="76"/>
        <v>22.50379343719754</v>
      </c>
    </row>
    <row r="352" spans="1:9" ht="45.75" customHeight="1" x14ac:dyDescent="0.25">
      <c r="A352" s="67" t="s">
        <v>313</v>
      </c>
      <c r="B352" s="25" t="s">
        <v>26</v>
      </c>
      <c r="C352" s="59" t="s">
        <v>810</v>
      </c>
      <c r="D352" s="72">
        <v>652.36</v>
      </c>
      <c r="E352" s="72">
        <v>127.24</v>
      </c>
      <c r="F352" s="72">
        <v>127.24</v>
      </c>
      <c r="G352" s="21">
        <f t="shared" si="74"/>
        <v>0</v>
      </c>
      <c r="H352" s="21">
        <f t="shared" si="75"/>
        <v>525.12</v>
      </c>
      <c r="I352" s="21">
        <f t="shared" si="76"/>
        <v>19.50456802992213</v>
      </c>
    </row>
    <row r="353" spans="1:9" ht="31.5" customHeight="1" x14ac:dyDescent="0.25">
      <c r="A353" s="67" t="s">
        <v>70</v>
      </c>
      <c r="B353" s="25" t="s">
        <v>26</v>
      </c>
      <c r="C353" s="59" t="s">
        <v>811</v>
      </c>
      <c r="D353" s="72">
        <v>1763.4649999999999</v>
      </c>
      <c r="E353" s="72">
        <v>510.07571000000002</v>
      </c>
      <c r="F353" s="72">
        <v>510.07571000000002</v>
      </c>
      <c r="G353" s="21">
        <f t="shared" si="74"/>
        <v>0</v>
      </c>
      <c r="H353" s="21">
        <f t="shared" si="75"/>
        <v>1253.3892899999998</v>
      </c>
      <c r="I353" s="21">
        <f t="shared" si="76"/>
        <v>28.92462906833989</v>
      </c>
    </row>
    <row r="354" spans="1:9" ht="31.5" customHeight="1" x14ac:dyDescent="0.25">
      <c r="A354" s="67" t="s">
        <v>71</v>
      </c>
      <c r="B354" s="25" t="s">
        <v>26</v>
      </c>
      <c r="C354" s="59" t="s">
        <v>812</v>
      </c>
      <c r="D354" s="72">
        <v>5620</v>
      </c>
      <c r="E354" s="72">
        <v>1348.47129</v>
      </c>
      <c r="F354" s="72">
        <v>1348.47129</v>
      </c>
      <c r="G354" s="21">
        <f t="shared" si="74"/>
        <v>0</v>
      </c>
      <c r="H354" s="21">
        <f t="shared" si="75"/>
        <v>4271.5287100000005</v>
      </c>
      <c r="I354" s="21">
        <f t="shared" si="76"/>
        <v>23.994151067615658</v>
      </c>
    </row>
    <row r="355" spans="1:9" ht="31.5" customHeight="1" x14ac:dyDescent="0.25">
      <c r="A355" s="67" t="s">
        <v>72</v>
      </c>
      <c r="B355" s="25" t="s">
        <v>26</v>
      </c>
      <c r="C355" s="59" t="s">
        <v>813</v>
      </c>
      <c r="D355" s="72">
        <v>8285.1669299999994</v>
      </c>
      <c r="E355" s="72">
        <v>3465.7851900000001</v>
      </c>
      <c r="F355" s="72">
        <v>3465.7851900000001</v>
      </c>
      <c r="G355" s="21">
        <f t="shared" si="74"/>
        <v>0</v>
      </c>
      <c r="H355" s="21">
        <f t="shared" si="75"/>
        <v>4819.3817399999989</v>
      </c>
      <c r="I355" s="21">
        <f t="shared" si="76"/>
        <v>41.831205324911906</v>
      </c>
    </row>
    <row r="356" spans="1:9" ht="31.5" customHeight="1" x14ac:dyDescent="0.25">
      <c r="A356" s="67" t="s">
        <v>50</v>
      </c>
      <c r="B356" s="25" t="s">
        <v>26</v>
      </c>
      <c r="C356" s="59" t="s">
        <v>814</v>
      </c>
      <c r="D356" s="72">
        <v>2250</v>
      </c>
      <c r="E356" s="72">
        <v>0</v>
      </c>
      <c r="F356" s="72">
        <v>0</v>
      </c>
      <c r="G356" s="21">
        <f t="shared" si="74"/>
        <v>0</v>
      </c>
      <c r="H356" s="21">
        <f t="shared" si="75"/>
        <v>2250</v>
      </c>
      <c r="I356" s="21">
        <f t="shared" si="76"/>
        <v>0</v>
      </c>
    </row>
    <row r="357" spans="1:9" ht="31.5" customHeight="1" x14ac:dyDescent="0.25">
      <c r="A357" s="67" t="s">
        <v>235</v>
      </c>
      <c r="B357" s="25" t="s">
        <v>26</v>
      </c>
      <c r="C357" s="59" t="s">
        <v>815</v>
      </c>
      <c r="D357" s="72">
        <v>2191.16</v>
      </c>
      <c r="E357" s="72">
        <v>970.05125999999996</v>
      </c>
      <c r="F357" s="72">
        <v>970.05125999999996</v>
      </c>
      <c r="G357" s="21">
        <f t="shared" si="74"/>
        <v>0</v>
      </c>
      <c r="H357" s="21">
        <f t="shared" si="75"/>
        <v>1221.1087399999999</v>
      </c>
      <c r="I357" s="21">
        <f t="shared" si="76"/>
        <v>44.271128534657443</v>
      </c>
    </row>
    <row r="358" spans="1:9" ht="31.5" customHeight="1" x14ac:dyDescent="0.25">
      <c r="A358" s="67" t="s">
        <v>73</v>
      </c>
      <c r="B358" s="25" t="s">
        <v>26</v>
      </c>
      <c r="C358" s="59" t="s">
        <v>816</v>
      </c>
      <c r="D358" s="72">
        <v>2907.49</v>
      </c>
      <c r="E358" s="72">
        <v>1495.95596</v>
      </c>
      <c r="F358" s="72">
        <v>1495.95596</v>
      </c>
      <c r="G358" s="21">
        <f t="shared" si="74"/>
        <v>0</v>
      </c>
      <c r="H358" s="21">
        <f t="shared" si="75"/>
        <v>1411.5340399999998</v>
      </c>
      <c r="I358" s="21">
        <f t="shared" si="76"/>
        <v>51.451800694069462</v>
      </c>
    </row>
    <row r="359" spans="1:9" ht="31.5" customHeight="1" x14ac:dyDescent="0.25">
      <c r="A359" s="67" t="s">
        <v>74</v>
      </c>
      <c r="B359" s="25" t="s">
        <v>26</v>
      </c>
      <c r="C359" s="59" t="s">
        <v>817</v>
      </c>
      <c r="D359" s="72">
        <v>3695</v>
      </c>
      <c r="E359" s="72">
        <v>1383.7809999999999</v>
      </c>
      <c r="F359" s="72">
        <v>1383.7809999999999</v>
      </c>
      <c r="G359" s="21">
        <f t="shared" si="74"/>
        <v>0</v>
      </c>
      <c r="H359" s="21">
        <f t="shared" si="75"/>
        <v>2311.2190000000001</v>
      </c>
      <c r="I359" s="21">
        <f t="shared" si="76"/>
        <v>37.450094722598102</v>
      </c>
    </row>
    <row r="360" spans="1:9" ht="31.5" customHeight="1" x14ac:dyDescent="0.25">
      <c r="A360" s="67" t="s">
        <v>75</v>
      </c>
      <c r="B360" s="25" t="s">
        <v>26</v>
      </c>
      <c r="C360" s="59" t="s">
        <v>818</v>
      </c>
      <c r="D360" s="72">
        <v>2615.7653300000002</v>
      </c>
      <c r="E360" s="72">
        <v>1566.7527</v>
      </c>
      <c r="F360" s="72">
        <v>1566.7527</v>
      </c>
      <c r="G360" s="21">
        <f t="shared" si="74"/>
        <v>0</v>
      </c>
      <c r="H360" s="21">
        <f t="shared" si="75"/>
        <v>1049.0126300000002</v>
      </c>
      <c r="I360" s="21">
        <f t="shared" si="76"/>
        <v>59.89653131460382</v>
      </c>
    </row>
    <row r="361" spans="1:9" s="88" customFormat="1" ht="71.25" customHeight="1" x14ac:dyDescent="0.25">
      <c r="A361" s="130" t="s">
        <v>187</v>
      </c>
      <c r="B361" s="39"/>
      <c r="C361" s="74" t="s">
        <v>188</v>
      </c>
      <c r="D361" s="18">
        <f>SUM(D362:D374)</f>
        <v>51930.894959999991</v>
      </c>
      <c r="E361" s="18">
        <f>SUM(E362:E374)</f>
        <v>21924.26397</v>
      </c>
      <c r="F361" s="18">
        <f>SUM(F362:F374)</f>
        <v>21924.26397</v>
      </c>
      <c r="G361" s="18">
        <f t="shared" si="70"/>
        <v>0</v>
      </c>
      <c r="H361" s="18">
        <f t="shared" si="71"/>
        <v>30006.630989999991</v>
      </c>
      <c r="I361" s="18">
        <f t="shared" si="72"/>
        <v>42.218151616465043</v>
      </c>
    </row>
    <row r="362" spans="1:9" ht="36.75" customHeight="1" x14ac:dyDescent="0.25">
      <c r="A362" s="67" t="s">
        <v>68</v>
      </c>
      <c r="B362" s="59" t="s">
        <v>26</v>
      </c>
      <c r="C362" s="59" t="s">
        <v>819</v>
      </c>
      <c r="D362" s="72">
        <v>46289.296609999998</v>
      </c>
      <c r="E362" s="72">
        <v>20354.453649999999</v>
      </c>
      <c r="F362" s="72">
        <v>20354.453649999999</v>
      </c>
      <c r="G362" s="21">
        <f t="shared" ref="G362:G375" si="77">E362-F362</f>
        <v>0</v>
      </c>
      <c r="H362" s="21">
        <f t="shared" si="71"/>
        <v>25934.842959999998</v>
      </c>
      <c r="I362" s="21">
        <f t="shared" si="72"/>
        <v>43.97226819299469</v>
      </c>
    </row>
    <row r="363" spans="1:9" ht="42" customHeight="1" x14ac:dyDescent="0.25">
      <c r="A363" s="67" t="s">
        <v>69</v>
      </c>
      <c r="B363" s="59" t="s">
        <v>26</v>
      </c>
      <c r="C363" s="59" t="s">
        <v>820</v>
      </c>
      <c r="D363" s="72">
        <v>890</v>
      </c>
      <c r="E363" s="72">
        <v>180.39400000000001</v>
      </c>
      <c r="F363" s="72">
        <v>180.39400000000001</v>
      </c>
      <c r="G363" s="21">
        <f t="shared" si="77"/>
        <v>0</v>
      </c>
      <c r="H363" s="21">
        <f t="shared" ref="H363:H392" si="78">D363-F363</f>
        <v>709.60599999999999</v>
      </c>
      <c r="I363" s="21">
        <f t="shared" ref="I363:I392" si="79">F363/D363*100</f>
        <v>20.268988764044945</v>
      </c>
    </row>
    <row r="364" spans="1:9" ht="63" customHeight="1" x14ac:dyDescent="0.25">
      <c r="A364" s="67" t="s">
        <v>398</v>
      </c>
      <c r="B364" s="59" t="s">
        <v>26</v>
      </c>
      <c r="C364" s="59" t="s">
        <v>324</v>
      </c>
      <c r="D364" s="72">
        <v>664.02</v>
      </c>
      <c r="E364" s="72">
        <v>185.60795999999999</v>
      </c>
      <c r="F364" s="72">
        <v>185.60795999999999</v>
      </c>
      <c r="G364" s="21">
        <f t="shared" si="77"/>
        <v>0</v>
      </c>
      <c r="H364" s="21">
        <f t="shared" si="78"/>
        <v>478.41203999999999</v>
      </c>
      <c r="I364" s="21">
        <f t="shared" si="79"/>
        <v>27.952164091443027</v>
      </c>
    </row>
    <row r="365" spans="1:9" ht="32.25" customHeight="1" x14ac:dyDescent="0.25">
      <c r="A365" s="67" t="s">
        <v>44</v>
      </c>
      <c r="B365" s="59" t="s">
        <v>26</v>
      </c>
      <c r="C365" s="59" t="s">
        <v>821</v>
      </c>
      <c r="D365" s="72">
        <v>39</v>
      </c>
      <c r="E365" s="72">
        <v>18.600000000000001</v>
      </c>
      <c r="F365" s="72">
        <v>18.600000000000001</v>
      </c>
      <c r="G365" s="21">
        <f t="shared" si="77"/>
        <v>0</v>
      </c>
      <c r="H365" s="21">
        <f t="shared" si="78"/>
        <v>20.399999999999999</v>
      </c>
      <c r="I365" s="21">
        <f t="shared" si="79"/>
        <v>47.692307692307693</v>
      </c>
    </row>
    <row r="366" spans="1:9" ht="49.5" customHeight="1" x14ac:dyDescent="0.25">
      <c r="A366" s="67" t="s">
        <v>313</v>
      </c>
      <c r="B366" s="59" t="s">
        <v>26</v>
      </c>
      <c r="C366" s="59" t="s">
        <v>822</v>
      </c>
      <c r="D366" s="72">
        <v>144.19999999999999</v>
      </c>
      <c r="E366" s="72">
        <v>0</v>
      </c>
      <c r="F366" s="72">
        <v>0</v>
      </c>
      <c r="G366" s="21">
        <f t="shared" si="77"/>
        <v>0</v>
      </c>
      <c r="H366" s="21">
        <f t="shared" si="78"/>
        <v>144.19999999999999</v>
      </c>
      <c r="I366" s="21">
        <f t="shared" si="79"/>
        <v>0</v>
      </c>
    </row>
    <row r="367" spans="1:9" ht="25.5" customHeight="1" x14ac:dyDescent="0.25">
      <c r="A367" s="67" t="s">
        <v>70</v>
      </c>
      <c r="B367" s="59" t="s">
        <v>26</v>
      </c>
      <c r="C367" s="59" t="s">
        <v>823</v>
      </c>
      <c r="D367" s="72">
        <v>170.6</v>
      </c>
      <c r="E367" s="72">
        <v>44.5</v>
      </c>
      <c r="F367" s="72">
        <v>44.5</v>
      </c>
      <c r="G367" s="21">
        <f t="shared" si="77"/>
        <v>0</v>
      </c>
      <c r="H367" s="21">
        <f t="shared" si="78"/>
        <v>126.1</v>
      </c>
      <c r="I367" s="21">
        <f t="shared" si="79"/>
        <v>26.08440797186401</v>
      </c>
    </row>
    <row r="368" spans="1:9" ht="25.5" customHeight="1" x14ac:dyDescent="0.25">
      <c r="A368" s="67" t="s">
        <v>71</v>
      </c>
      <c r="B368" s="59" t="s">
        <v>26</v>
      </c>
      <c r="C368" s="59" t="s">
        <v>824</v>
      </c>
      <c r="D368" s="72">
        <v>5</v>
      </c>
      <c r="E368" s="72">
        <v>0.3</v>
      </c>
      <c r="F368" s="72">
        <v>0.3</v>
      </c>
      <c r="G368" s="21">
        <f t="shared" si="77"/>
        <v>0</v>
      </c>
      <c r="H368" s="21">
        <f t="shared" si="78"/>
        <v>4.7</v>
      </c>
      <c r="I368" s="21">
        <f t="shared" si="79"/>
        <v>6</v>
      </c>
    </row>
    <row r="369" spans="1:9" ht="25.5" customHeight="1" x14ac:dyDescent="0.25">
      <c r="A369" s="67" t="s">
        <v>72</v>
      </c>
      <c r="B369" s="59" t="s">
        <v>26</v>
      </c>
      <c r="C369" s="59" t="s">
        <v>825</v>
      </c>
      <c r="D369" s="72">
        <v>1116.2583500000001</v>
      </c>
      <c r="E369" s="72">
        <v>510.91041999999999</v>
      </c>
      <c r="F369" s="72">
        <v>510.91041999999999</v>
      </c>
      <c r="G369" s="21">
        <f t="shared" si="77"/>
        <v>0</v>
      </c>
      <c r="H369" s="21">
        <f t="shared" si="78"/>
        <v>605.34793000000013</v>
      </c>
      <c r="I369" s="21">
        <f t="shared" si="79"/>
        <v>45.769908014573865</v>
      </c>
    </row>
    <row r="370" spans="1:9" ht="25.5" customHeight="1" x14ac:dyDescent="0.25">
      <c r="A370" s="67" t="s">
        <v>50</v>
      </c>
      <c r="B370" s="59" t="s">
        <v>26</v>
      </c>
      <c r="C370" s="59" t="s">
        <v>826</v>
      </c>
      <c r="D370" s="72">
        <v>800</v>
      </c>
      <c r="E370" s="72">
        <v>0</v>
      </c>
      <c r="F370" s="72">
        <v>0</v>
      </c>
      <c r="G370" s="21">
        <f t="shared" si="77"/>
        <v>0</v>
      </c>
      <c r="H370" s="21">
        <f t="shared" si="78"/>
        <v>800</v>
      </c>
      <c r="I370" s="21">
        <f t="shared" si="79"/>
        <v>0</v>
      </c>
    </row>
    <row r="371" spans="1:9" ht="25.5" customHeight="1" x14ac:dyDescent="0.25">
      <c r="A371" s="67" t="s">
        <v>235</v>
      </c>
      <c r="B371" s="59" t="s">
        <v>26</v>
      </c>
      <c r="C371" s="59" t="s">
        <v>827</v>
      </c>
      <c r="D371" s="72">
        <v>366.4</v>
      </c>
      <c r="E371" s="72">
        <v>138.5564</v>
      </c>
      <c r="F371" s="72">
        <v>138.5564</v>
      </c>
      <c r="G371" s="21">
        <f t="shared" si="77"/>
        <v>0</v>
      </c>
      <c r="H371" s="21">
        <f t="shared" si="78"/>
        <v>227.84359999999998</v>
      </c>
      <c r="I371" s="21">
        <f t="shared" si="79"/>
        <v>37.815611353711795</v>
      </c>
    </row>
    <row r="372" spans="1:9" ht="25.5" customHeight="1" x14ac:dyDescent="0.25">
      <c r="A372" s="67" t="s">
        <v>73</v>
      </c>
      <c r="B372" s="59" t="s">
        <v>26</v>
      </c>
      <c r="C372" s="59" t="s">
        <v>828</v>
      </c>
      <c r="D372" s="72">
        <v>536.12</v>
      </c>
      <c r="E372" s="72">
        <v>146.93054000000001</v>
      </c>
      <c r="F372" s="72">
        <v>146.93054000000001</v>
      </c>
      <c r="G372" s="21">
        <f t="shared" si="77"/>
        <v>0</v>
      </c>
      <c r="H372" s="21">
        <f t="shared" si="78"/>
        <v>389.18946</v>
      </c>
      <c r="I372" s="21">
        <f t="shared" si="79"/>
        <v>27.406278445124226</v>
      </c>
    </row>
    <row r="373" spans="1:9" ht="25.5" customHeight="1" x14ac:dyDescent="0.25">
      <c r="A373" s="67" t="s">
        <v>74</v>
      </c>
      <c r="B373" s="59" t="s">
        <v>26</v>
      </c>
      <c r="C373" s="59" t="s">
        <v>829</v>
      </c>
      <c r="D373" s="72">
        <v>80</v>
      </c>
      <c r="E373" s="72">
        <v>0</v>
      </c>
      <c r="F373" s="72">
        <v>0</v>
      </c>
      <c r="G373" s="21">
        <f t="shared" si="77"/>
        <v>0</v>
      </c>
      <c r="H373" s="21">
        <f t="shared" si="78"/>
        <v>80</v>
      </c>
      <c r="I373" s="21">
        <f t="shared" si="79"/>
        <v>0</v>
      </c>
    </row>
    <row r="374" spans="1:9" ht="25.5" customHeight="1" x14ac:dyDescent="0.25">
      <c r="A374" s="67" t="s">
        <v>75</v>
      </c>
      <c r="B374" s="59" t="s">
        <v>26</v>
      </c>
      <c r="C374" s="59" t="s">
        <v>830</v>
      </c>
      <c r="D374" s="72">
        <v>830</v>
      </c>
      <c r="E374" s="72">
        <v>344.01100000000002</v>
      </c>
      <c r="F374" s="72">
        <v>344.01100000000002</v>
      </c>
      <c r="G374" s="21">
        <f t="shared" si="77"/>
        <v>0</v>
      </c>
      <c r="H374" s="21">
        <f t="shared" si="78"/>
        <v>485.98899999999998</v>
      </c>
      <c r="I374" s="21">
        <f t="shared" si="79"/>
        <v>41.44710843373494</v>
      </c>
    </row>
    <row r="375" spans="1:9" s="88" customFormat="1" ht="46.5" customHeight="1" x14ac:dyDescent="0.25">
      <c r="A375" s="130" t="s">
        <v>280</v>
      </c>
      <c r="B375" s="71"/>
      <c r="C375" s="74" t="s">
        <v>281</v>
      </c>
      <c r="D375" s="17">
        <f>SUM(D376:D392)</f>
        <v>30758.728800000004</v>
      </c>
      <c r="E375" s="17">
        <f>SUM(E376:E392)</f>
        <v>12083.47032</v>
      </c>
      <c r="F375" s="17">
        <f>SUM(F376:F392)</f>
        <v>12083.47032</v>
      </c>
      <c r="G375" s="17">
        <f t="shared" si="77"/>
        <v>0</v>
      </c>
      <c r="H375" s="172">
        <f t="shared" si="78"/>
        <v>18675.258480000004</v>
      </c>
      <c r="I375" s="18">
        <f t="shared" si="79"/>
        <v>39.28468695364289</v>
      </c>
    </row>
    <row r="376" spans="1:9" s="195" customFormat="1" ht="36.75" customHeight="1" x14ac:dyDescent="0.25">
      <c r="A376" s="173" t="s">
        <v>68</v>
      </c>
      <c r="B376" s="196" t="s">
        <v>26</v>
      </c>
      <c r="C376" s="68" t="s">
        <v>836</v>
      </c>
      <c r="D376" s="166">
        <v>17641.364020000001</v>
      </c>
      <c r="E376" s="166">
        <v>7662.4595200000003</v>
      </c>
      <c r="F376" s="166">
        <v>7662.4595200000003</v>
      </c>
      <c r="G376" s="194">
        <f t="shared" ref="G376:G392" si="80">E376-F376</f>
        <v>0</v>
      </c>
      <c r="H376" s="194">
        <f t="shared" si="78"/>
        <v>9978.9045000000006</v>
      </c>
      <c r="I376" s="197">
        <f t="shared" si="79"/>
        <v>43.434620539052851</v>
      </c>
    </row>
    <row r="377" spans="1:9" s="195" customFormat="1" ht="36.75" customHeight="1" x14ac:dyDescent="0.25">
      <c r="A377" s="173" t="s">
        <v>69</v>
      </c>
      <c r="B377" s="196" t="s">
        <v>26</v>
      </c>
      <c r="C377" s="68" t="s">
        <v>837</v>
      </c>
      <c r="D377" s="166">
        <v>400</v>
      </c>
      <c r="E377" s="166">
        <v>110.9421</v>
      </c>
      <c r="F377" s="166">
        <v>110.9421</v>
      </c>
      <c r="G377" s="194">
        <f t="shared" si="80"/>
        <v>0</v>
      </c>
      <c r="H377" s="194">
        <f t="shared" si="78"/>
        <v>289.05790000000002</v>
      </c>
      <c r="I377" s="197">
        <f t="shared" si="79"/>
        <v>27.735524999999999</v>
      </c>
    </row>
    <row r="378" spans="1:9" s="195" customFormat="1" ht="36.75" customHeight="1" x14ac:dyDescent="0.25">
      <c r="A378" s="173" t="s">
        <v>43</v>
      </c>
      <c r="B378" s="196" t="s">
        <v>26</v>
      </c>
      <c r="C378" s="68" t="s">
        <v>838</v>
      </c>
      <c r="D378" s="166">
        <v>75.400000000000006</v>
      </c>
      <c r="E378" s="166">
        <v>15.9</v>
      </c>
      <c r="F378" s="166">
        <v>15.9</v>
      </c>
      <c r="G378" s="194">
        <f t="shared" si="80"/>
        <v>0</v>
      </c>
      <c r="H378" s="194">
        <f t="shared" si="78"/>
        <v>59.500000000000007</v>
      </c>
      <c r="I378" s="197">
        <f t="shared" si="79"/>
        <v>21.087533156498672</v>
      </c>
    </row>
    <row r="379" spans="1:9" s="195" customFormat="1" ht="44.25" customHeight="1" x14ac:dyDescent="0.25">
      <c r="A379" s="173" t="s">
        <v>313</v>
      </c>
      <c r="B379" s="196" t="s">
        <v>26</v>
      </c>
      <c r="C379" s="68" t="s">
        <v>839</v>
      </c>
      <c r="D379" s="166">
        <v>202.4</v>
      </c>
      <c r="E379" s="166">
        <v>35.098999999999997</v>
      </c>
      <c r="F379" s="166">
        <v>35.098999999999997</v>
      </c>
      <c r="G379" s="194">
        <f t="shared" si="80"/>
        <v>0</v>
      </c>
      <c r="H379" s="194">
        <f t="shared" si="78"/>
        <v>167.30100000000002</v>
      </c>
      <c r="I379" s="197">
        <f t="shared" si="79"/>
        <v>17.341403162055332</v>
      </c>
    </row>
    <row r="380" spans="1:9" s="195" customFormat="1" ht="34.5" customHeight="1" x14ac:dyDescent="0.25">
      <c r="A380" s="173" t="s">
        <v>70</v>
      </c>
      <c r="B380" s="196" t="s">
        <v>26</v>
      </c>
      <c r="C380" s="68" t="s">
        <v>840</v>
      </c>
      <c r="D380" s="166">
        <v>401.6</v>
      </c>
      <c r="E380" s="166">
        <v>131.81028000000001</v>
      </c>
      <c r="F380" s="166">
        <v>131.81028000000001</v>
      </c>
      <c r="G380" s="194">
        <f t="shared" si="80"/>
        <v>0</v>
      </c>
      <c r="H380" s="194">
        <f t="shared" si="78"/>
        <v>269.78971999999999</v>
      </c>
      <c r="I380" s="197">
        <f t="shared" si="79"/>
        <v>32.821284860557768</v>
      </c>
    </row>
    <row r="381" spans="1:9" s="195" customFormat="1" ht="34.5" customHeight="1" x14ac:dyDescent="0.25">
      <c r="A381" s="173" t="s">
        <v>71</v>
      </c>
      <c r="B381" s="196" t="s">
        <v>26</v>
      </c>
      <c r="C381" s="68" t="s">
        <v>841</v>
      </c>
      <c r="D381" s="166">
        <v>210</v>
      </c>
      <c r="E381" s="166">
        <v>0</v>
      </c>
      <c r="F381" s="166">
        <v>0</v>
      </c>
      <c r="G381" s="194">
        <f t="shared" si="80"/>
        <v>0</v>
      </c>
      <c r="H381" s="194">
        <f t="shared" si="78"/>
        <v>210</v>
      </c>
      <c r="I381" s="197">
        <f t="shared" si="79"/>
        <v>0</v>
      </c>
    </row>
    <row r="382" spans="1:9" s="195" customFormat="1" ht="23.25" customHeight="1" x14ac:dyDescent="0.25">
      <c r="A382" s="173" t="s">
        <v>72</v>
      </c>
      <c r="B382" s="196" t="s">
        <v>26</v>
      </c>
      <c r="C382" s="68" t="s">
        <v>842</v>
      </c>
      <c r="D382" s="166">
        <v>1198.5044</v>
      </c>
      <c r="E382" s="166">
        <v>542.99105999999995</v>
      </c>
      <c r="F382" s="166">
        <v>542.99105999999995</v>
      </c>
      <c r="G382" s="194">
        <f t="shared" si="80"/>
        <v>0</v>
      </c>
      <c r="H382" s="194">
        <f t="shared" si="78"/>
        <v>655.51334000000008</v>
      </c>
      <c r="I382" s="197">
        <f t="shared" si="79"/>
        <v>45.305721030310771</v>
      </c>
    </row>
    <row r="383" spans="1:9" s="195" customFormat="1" ht="23.25" customHeight="1" x14ac:dyDescent="0.25">
      <c r="A383" s="173" t="s">
        <v>50</v>
      </c>
      <c r="B383" s="196" t="s">
        <v>26</v>
      </c>
      <c r="C383" s="68" t="s">
        <v>843</v>
      </c>
      <c r="D383" s="166">
        <v>200</v>
      </c>
      <c r="E383" s="166">
        <v>0</v>
      </c>
      <c r="F383" s="166">
        <v>0</v>
      </c>
      <c r="G383" s="194">
        <f t="shared" si="80"/>
        <v>0</v>
      </c>
      <c r="H383" s="194">
        <f t="shared" si="78"/>
        <v>200</v>
      </c>
      <c r="I383" s="197">
        <f t="shared" si="79"/>
        <v>0</v>
      </c>
    </row>
    <row r="384" spans="1:9" s="195" customFormat="1" ht="23.25" customHeight="1" x14ac:dyDescent="0.25">
      <c r="A384" s="173" t="s">
        <v>235</v>
      </c>
      <c r="B384" s="196" t="s">
        <v>26</v>
      </c>
      <c r="C384" s="68" t="s">
        <v>844</v>
      </c>
      <c r="D384" s="166">
        <v>575.83600000000001</v>
      </c>
      <c r="E384" s="166">
        <v>93.656899999999993</v>
      </c>
      <c r="F384" s="166">
        <v>93.656899999999993</v>
      </c>
      <c r="G384" s="194">
        <f t="shared" si="80"/>
        <v>0</v>
      </c>
      <c r="H384" s="194">
        <f t="shared" si="78"/>
        <v>482.17910000000001</v>
      </c>
      <c r="I384" s="197">
        <f t="shared" si="79"/>
        <v>16.264509339464709</v>
      </c>
    </row>
    <row r="385" spans="1:9" s="195" customFormat="1" ht="23.25" customHeight="1" x14ac:dyDescent="0.25">
      <c r="A385" s="173" t="s">
        <v>73</v>
      </c>
      <c r="B385" s="196">
        <v>445</v>
      </c>
      <c r="C385" s="68" t="s">
        <v>845</v>
      </c>
      <c r="D385" s="166">
        <v>1290</v>
      </c>
      <c r="E385" s="166">
        <v>778.53411000000006</v>
      </c>
      <c r="F385" s="166">
        <v>778.53411000000006</v>
      </c>
      <c r="G385" s="194"/>
      <c r="H385" s="194"/>
      <c r="I385" s="197"/>
    </row>
    <row r="386" spans="1:9" s="195" customFormat="1" ht="34.5" customHeight="1" x14ac:dyDescent="0.25">
      <c r="A386" s="173" t="s">
        <v>74</v>
      </c>
      <c r="B386" s="196" t="s">
        <v>26</v>
      </c>
      <c r="C386" s="68" t="s">
        <v>846</v>
      </c>
      <c r="D386" s="166">
        <v>780</v>
      </c>
      <c r="E386" s="166">
        <v>0</v>
      </c>
      <c r="F386" s="166">
        <v>0</v>
      </c>
      <c r="G386" s="194">
        <f t="shared" si="80"/>
        <v>0</v>
      </c>
      <c r="H386" s="194">
        <f t="shared" si="78"/>
        <v>780</v>
      </c>
      <c r="I386" s="197">
        <f t="shared" si="79"/>
        <v>0</v>
      </c>
    </row>
    <row r="387" spans="1:9" s="195" customFormat="1" ht="22.5" customHeight="1" x14ac:dyDescent="0.25">
      <c r="A387" s="173" t="s">
        <v>75</v>
      </c>
      <c r="B387" s="196" t="s">
        <v>26</v>
      </c>
      <c r="C387" s="68" t="s">
        <v>847</v>
      </c>
      <c r="D387" s="166">
        <v>600</v>
      </c>
      <c r="E387" s="166">
        <v>84.634500000000003</v>
      </c>
      <c r="F387" s="166">
        <v>84.634500000000003</v>
      </c>
      <c r="G387" s="194">
        <f t="shared" si="80"/>
        <v>0</v>
      </c>
      <c r="H387" s="194">
        <f t="shared" si="78"/>
        <v>515.3655</v>
      </c>
      <c r="I387" s="197">
        <f t="shared" si="79"/>
        <v>14.10575</v>
      </c>
    </row>
    <row r="388" spans="1:9" s="195" customFormat="1" ht="61.5" customHeight="1" x14ac:dyDescent="0.25">
      <c r="A388" s="173" t="s">
        <v>45</v>
      </c>
      <c r="B388" s="196" t="s">
        <v>26</v>
      </c>
      <c r="C388" s="68" t="s">
        <v>831</v>
      </c>
      <c r="D388" s="166">
        <v>10</v>
      </c>
      <c r="E388" s="166">
        <v>0</v>
      </c>
      <c r="F388" s="166">
        <v>0</v>
      </c>
      <c r="G388" s="194">
        <f t="shared" si="80"/>
        <v>0</v>
      </c>
      <c r="H388" s="194">
        <f t="shared" si="78"/>
        <v>10</v>
      </c>
      <c r="I388" s="197">
        <f t="shared" si="79"/>
        <v>0</v>
      </c>
    </row>
    <row r="389" spans="1:9" s="195" customFormat="1" ht="34.5" customHeight="1" x14ac:dyDescent="0.25">
      <c r="A389" s="173" t="s">
        <v>68</v>
      </c>
      <c r="B389" s="196" t="s">
        <v>26</v>
      </c>
      <c r="C389" s="68" t="s">
        <v>832</v>
      </c>
      <c r="D389" s="166">
        <v>6820.4243800000004</v>
      </c>
      <c r="E389" s="166">
        <v>2537.6570999999999</v>
      </c>
      <c r="F389" s="166">
        <v>2537.6570999999999</v>
      </c>
      <c r="G389" s="194">
        <f t="shared" si="80"/>
        <v>0</v>
      </c>
      <c r="H389" s="194">
        <f t="shared" si="78"/>
        <v>4282.76728</v>
      </c>
      <c r="I389" s="197">
        <f t="shared" si="79"/>
        <v>37.206733168119953</v>
      </c>
    </row>
    <row r="390" spans="1:9" s="195" customFormat="1" ht="30" customHeight="1" x14ac:dyDescent="0.25">
      <c r="A390" s="173" t="s">
        <v>69</v>
      </c>
      <c r="B390" s="196" t="s">
        <v>26</v>
      </c>
      <c r="C390" s="68" t="s">
        <v>833</v>
      </c>
      <c r="D390" s="166">
        <v>100</v>
      </c>
      <c r="E390" s="166">
        <v>0</v>
      </c>
      <c r="F390" s="166">
        <v>0</v>
      </c>
      <c r="G390" s="194">
        <f t="shared" si="80"/>
        <v>0</v>
      </c>
      <c r="H390" s="194">
        <f t="shared" si="78"/>
        <v>100</v>
      </c>
      <c r="I390" s="197">
        <f t="shared" si="79"/>
        <v>0</v>
      </c>
    </row>
    <row r="391" spans="1:9" s="195" customFormat="1" ht="30" customHeight="1" x14ac:dyDescent="0.25">
      <c r="A391" s="173" t="s">
        <v>43</v>
      </c>
      <c r="B391" s="196" t="s">
        <v>26</v>
      </c>
      <c r="C391" s="68" t="s">
        <v>834</v>
      </c>
      <c r="D391" s="166">
        <v>173.4</v>
      </c>
      <c r="E391" s="166">
        <v>89.785749999999993</v>
      </c>
      <c r="F391" s="166">
        <v>89.785749999999993</v>
      </c>
      <c r="G391" s="194"/>
      <c r="H391" s="194"/>
      <c r="I391" s="197"/>
    </row>
    <row r="392" spans="1:9" s="195" customFormat="1" ht="44.25" customHeight="1" x14ac:dyDescent="0.25">
      <c r="A392" s="173" t="s">
        <v>313</v>
      </c>
      <c r="B392" s="196" t="s">
        <v>26</v>
      </c>
      <c r="C392" s="68" t="s">
        <v>835</v>
      </c>
      <c r="D392" s="166">
        <v>79.8</v>
      </c>
      <c r="E392" s="166">
        <v>0</v>
      </c>
      <c r="F392" s="166">
        <v>0</v>
      </c>
      <c r="G392" s="194">
        <f t="shared" si="80"/>
        <v>0</v>
      </c>
      <c r="H392" s="194">
        <f t="shared" si="78"/>
        <v>79.8</v>
      </c>
      <c r="I392" s="197">
        <f t="shared" si="79"/>
        <v>0</v>
      </c>
    </row>
    <row r="393" spans="1:9" s="87" customFormat="1" ht="56.25" customHeight="1" x14ac:dyDescent="0.25">
      <c r="A393" s="202" t="s">
        <v>52</v>
      </c>
      <c r="B393" s="202"/>
      <c r="C393" s="202"/>
      <c r="D393" s="202"/>
      <c r="E393" s="202"/>
      <c r="F393" s="202"/>
      <c r="G393" s="202"/>
      <c r="H393" s="202"/>
      <c r="I393" s="202"/>
    </row>
    <row r="394" spans="1:9" s="87" customFormat="1" ht="48.75" hidden="1" customHeight="1" x14ac:dyDescent="0.25">
      <c r="A394" s="202"/>
      <c r="B394" s="202"/>
      <c r="C394" s="202"/>
      <c r="D394" s="202"/>
      <c r="E394" s="202"/>
      <c r="F394" s="202"/>
      <c r="G394" s="202"/>
      <c r="H394" s="202"/>
      <c r="I394" s="202"/>
    </row>
    <row r="395" spans="1:9" s="86" customFormat="1" ht="30.75" customHeight="1" x14ac:dyDescent="0.3">
      <c r="A395" s="8" t="s">
        <v>1</v>
      </c>
      <c r="B395" s="10"/>
      <c r="C395" s="10" t="s">
        <v>119</v>
      </c>
      <c r="D395" s="117">
        <f>D397+D424+D448+D461</f>
        <v>177724.31617999999</v>
      </c>
      <c r="E395" s="117">
        <f>E397+E424+E448+E461</f>
        <v>53784.716100000005</v>
      </c>
      <c r="F395" s="117">
        <f>F397+F424+F448+F461</f>
        <v>53784.716100000005</v>
      </c>
      <c r="G395" s="117">
        <f t="shared" ref="G395:G426" si="81">E395-F395</f>
        <v>0</v>
      </c>
      <c r="H395" s="117">
        <f t="shared" ref="H395:H426" si="82">D395-F395</f>
        <v>123939.60007999999</v>
      </c>
      <c r="I395" s="117">
        <f t="shared" ref="I395:I426" si="83">F395/D395*100</f>
        <v>30.26300354169128</v>
      </c>
    </row>
    <row r="396" spans="1:9" ht="33" customHeight="1" x14ac:dyDescent="0.25">
      <c r="A396" s="11" t="s">
        <v>5</v>
      </c>
      <c r="B396" s="7"/>
      <c r="C396" s="7"/>
      <c r="D396" s="6"/>
      <c r="E396" s="6"/>
      <c r="F396" s="108"/>
      <c r="G396" s="6"/>
      <c r="H396" s="6"/>
      <c r="I396" s="6"/>
    </row>
    <row r="397" spans="1:9" s="88" customFormat="1" ht="45.75" customHeight="1" x14ac:dyDescent="0.25">
      <c r="A397" s="32" t="s">
        <v>23</v>
      </c>
      <c r="B397" s="24"/>
      <c r="C397" s="16" t="s">
        <v>118</v>
      </c>
      <c r="D397" s="18">
        <f>SUM(D398:D423)</f>
        <v>136570.53956999999</v>
      </c>
      <c r="E397" s="18">
        <f>SUM(E398:E423)</f>
        <v>35868.909380000005</v>
      </c>
      <c r="F397" s="18">
        <f>SUM(F398:F423)</f>
        <v>35868.909380000005</v>
      </c>
      <c r="G397" s="18">
        <f t="shared" si="81"/>
        <v>0</v>
      </c>
      <c r="H397" s="18">
        <f t="shared" si="82"/>
        <v>100701.63019</v>
      </c>
      <c r="I397" s="18">
        <f t="shared" si="83"/>
        <v>26.264016743973684</v>
      </c>
    </row>
    <row r="398" spans="1:9" ht="69" customHeight="1" x14ac:dyDescent="0.25">
      <c r="A398" s="67" t="s">
        <v>848</v>
      </c>
      <c r="B398" s="59" t="s">
        <v>197</v>
      </c>
      <c r="C398" s="59" t="s">
        <v>857</v>
      </c>
      <c r="D398" s="72">
        <v>451.82094000000001</v>
      </c>
      <c r="E398" s="72">
        <v>0</v>
      </c>
      <c r="F398" s="72">
        <v>0</v>
      </c>
      <c r="G398" s="22">
        <f t="shared" si="81"/>
        <v>0</v>
      </c>
      <c r="H398" s="21">
        <f t="shared" si="82"/>
        <v>451.82094000000001</v>
      </c>
      <c r="I398" s="21">
        <f t="shared" si="83"/>
        <v>0</v>
      </c>
    </row>
    <row r="399" spans="1:9" ht="42" customHeight="1" x14ac:dyDescent="0.25">
      <c r="A399" s="67" t="s">
        <v>849</v>
      </c>
      <c r="B399" s="59" t="s">
        <v>197</v>
      </c>
      <c r="C399" s="59" t="s">
        <v>858</v>
      </c>
      <c r="D399" s="72">
        <v>600</v>
      </c>
      <c r="E399" s="72">
        <v>0</v>
      </c>
      <c r="F399" s="72">
        <v>0</v>
      </c>
      <c r="G399" s="22">
        <f t="shared" si="81"/>
        <v>0</v>
      </c>
      <c r="H399" s="21">
        <f t="shared" si="82"/>
        <v>600</v>
      </c>
      <c r="I399" s="21">
        <f t="shared" si="83"/>
        <v>0</v>
      </c>
    </row>
    <row r="400" spans="1:9" ht="44.25" customHeight="1" x14ac:dyDescent="0.25">
      <c r="A400" s="67" t="s">
        <v>850</v>
      </c>
      <c r="B400" s="59" t="s">
        <v>197</v>
      </c>
      <c r="C400" s="59" t="s">
        <v>859</v>
      </c>
      <c r="D400" s="72">
        <v>835</v>
      </c>
      <c r="E400" s="72">
        <v>0</v>
      </c>
      <c r="F400" s="72">
        <v>0</v>
      </c>
      <c r="G400" s="22">
        <f t="shared" si="81"/>
        <v>0</v>
      </c>
      <c r="H400" s="21">
        <f t="shared" si="82"/>
        <v>835</v>
      </c>
      <c r="I400" s="21">
        <f t="shared" si="83"/>
        <v>0</v>
      </c>
    </row>
    <row r="401" spans="1:9" ht="48" customHeight="1" x14ac:dyDescent="0.25">
      <c r="A401" s="67" t="s">
        <v>851</v>
      </c>
      <c r="B401" s="59" t="s">
        <v>197</v>
      </c>
      <c r="C401" s="59" t="s">
        <v>860</v>
      </c>
      <c r="D401" s="72">
        <v>3238.05</v>
      </c>
      <c r="E401" s="72">
        <v>0</v>
      </c>
      <c r="F401" s="72">
        <v>0</v>
      </c>
      <c r="G401" s="22">
        <f t="shared" si="81"/>
        <v>0</v>
      </c>
      <c r="H401" s="21">
        <f t="shared" si="82"/>
        <v>3238.05</v>
      </c>
      <c r="I401" s="21">
        <f t="shared" si="83"/>
        <v>0</v>
      </c>
    </row>
    <row r="402" spans="1:9" ht="54" customHeight="1" x14ac:dyDescent="0.25">
      <c r="A402" s="67" t="s">
        <v>852</v>
      </c>
      <c r="B402" s="59" t="s">
        <v>197</v>
      </c>
      <c r="C402" s="59" t="s">
        <v>413</v>
      </c>
      <c r="D402" s="72">
        <v>552.04999999999995</v>
      </c>
      <c r="E402" s="72">
        <v>181.155</v>
      </c>
      <c r="F402" s="72">
        <v>181.155</v>
      </c>
      <c r="G402" s="22">
        <f t="shared" si="81"/>
        <v>0</v>
      </c>
      <c r="H402" s="21">
        <f t="shared" si="82"/>
        <v>370.89499999999998</v>
      </c>
      <c r="I402" s="21">
        <f t="shared" si="83"/>
        <v>32.814962412824926</v>
      </c>
    </row>
    <row r="403" spans="1:9" ht="52.5" customHeight="1" x14ac:dyDescent="0.25">
      <c r="A403" s="67" t="s">
        <v>853</v>
      </c>
      <c r="B403" s="59" t="s">
        <v>197</v>
      </c>
      <c r="C403" s="59" t="s">
        <v>861</v>
      </c>
      <c r="D403" s="72">
        <v>1300</v>
      </c>
      <c r="E403" s="72">
        <v>941.46154000000001</v>
      </c>
      <c r="F403" s="72">
        <v>941.46154000000001</v>
      </c>
      <c r="G403" s="22">
        <f t="shared" si="81"/>
        <v>0</v>
      </c>
      <c r="H403" s="21">
        <f t="shared" si="82"/>
        <v>358.53845999999999</v>
      </c>
      <c r="I403" s="21">
        <f t="shared" si="83"/>
        <v>72.420118461538465</v>
      </c>
    </row>
    <row r="404" spans="1:9" ht="54.75" customHeight="1" x14ac:dyDescent="0.25">
      <c r="A404" s="67" t="s">
        <v>325</v>
      </c>
      <c r="B404" s="59" t="s">
        <v>197</v>
      </c>
      <c r="C404" s="59" t="s">
        <v>112</v>
      </c>
      <c r="D404" s="72">
        <v>1080.0999999999999</v>
      </c>
      <c r="E404" s="72">
        <v>882.80600000000004</v>
      </c>
      <c r="F404" s="72">
        <v>882.80600000000004</v>
      </c>
      <c r="G404" s="22">
        <f t="shared" si="81"/>
        <v>0</v>
      </c>
      <c r="H404" s="21">
        <f t="shared" si="82"/>
        <v>197.29399999999987</v>
      </c>
      <c r="I404" s="21">
        <f t="shared" si="83"/>
        <v>81.733728358485337</v>
      </c>
    </row>
    <row r="405" spans="1:9" ht="43.5" customHeight="1" x14ac:dyDescent="0.25">
      <c r="A405" s="67" t="s">
        <v>24</v>
      </c>
      <c r="B405" s="59" t="s">
        <v>197</v>
      </c>
      <c r="C405" s="59" t="s">
        <v>113</v>
      </c>
      <c r="D405" s="72">
        <v>250</v>
      </c>
      <c r="E405" s="72">
        <v>213.6</v>
      </c>
      <c r="F405" s="72">
        <v>213.6</v>
      </c>
      <c r="G405" s="22">
        <f t="shared" si="81"/>
        <v>0</v>
      </c>
      <c r="H405" s="21">
        <f t="shared" si="82"/>
        <v>36.400000000000006</v>
      </c>
      <c r="I405" s="21">
        <f t="shared" si="83"/>
        <v>85.44</v>
      </c>
    </row>
    <row r="406" spans="1:9" ht="43.5" customHeight="1" x14ac:dyDescent="0.25">
      <c r="A406" s="67" t="s">
        <v>54</v>
      </c>
      <c r="B406" s="59" t="s">
        <v>197</v>
      </c>
      <c r="C406" s="59" t="s">
        <v>114</v>
      </c>
      <c r="D406" s="72">
        <v>208.5</v>
      </c>
      <c r="E406" s="72">
        <v>186.136</v>
      </c>
      <c r="F406" s="72">
        <v>186.136</v>
      </c>
      <c r="G406" s="22">
        <f t="shared" si="81"/>
        <v>0</v>
      </c>
      <c r="H406" s="21">
        <f t="shared" si="82"/>
        <v>22.364000000000004</v>
      </c>
      <c r="I406" s="21">
        <f t="shared" si="83"/>
        <v>89.273860911270987</v>
      </c>
    </row>
    <row r="407" spans="1:9" ht="53.25" customHeight="1" x14ac:dyDescent="0.25">
      <c r="A407" s="67" t="s">
        <v>198</v>
      </c>
      <c r="B407" s="59" t="s">
        <v>197</v>
      </c>
      <c r="C407" s="59" t="s">
        <v>115</v>
      </c>
      <c r="D407" s="72">
        <v>1170</v>
      </c>
      <c r="E407" s="72">
        <v>758.22425999999996</v>
      </c>
      <c r="F407" s="72">
        <v>758.22425999999996</v>
      </c>
      <c r="G407" s="22">
        <f t="shared" si="81"/>
        <v>0</v>
      </c>
      <c r="H407" s="21">
        <f t="shared" si="82"/>
        <v>411.77574000000004</v>
      </c>
      <c r="I407" s="21">
        <f t="shared" si="83"/>
        <v>64.805492307692305</v>
      </c>
    </row>
    <row r="408" spans="1:9" ht="49.5" customHeight="1" x14ac:dyDescent="0.25">
      <c r="A408" s="67" t="s">
        <v>326</v>
      </c>
      <c r="B408" s="59" t="s">
        <v>197</v>
      </c>
      <c r="C408" s="59" t="s">
        <v>116</v>
      </c>
      <c r="D408" s="72">
        <v>1930.731</v>
      </c>
      <c r="E408" s="72">
        <v>914.94</v>
      </c>
      <c r="F408" s="72">
        <v>914.94</v>
      </c>
      <c r="G408" s="22">
        <f t="shared" si="81"/>
        <v>0</v>
      </c>
      <c r="H408" s="21">
        <f t="shared" si="82"/>
        <v>1015.7909999999999</v>
      </c>
      <c r="I408" s="21">
        <f t="shared" si="83"/>
        <v>47.388269002776674</v>
      </c>
    </row>
    <row r="409" spans="1:9" ht="42" customHeight="1" x14ac:dyDescent="0.25">
      <c r="A409" s="67" t="s">
        <v>854</v>
      </c>
      <c r="B409" s="59" t="s">
        <v>197</v>
      </c>
      <c r="C409" s="59" t="s">
        <v>862</v>
      </c>
      <c r="D409" s="72">
        <v>22039.49163</v>
      </c>
      <c r="E409" s="72">
        <v>0</v>
      </c>
      <c r="F409" s="72">
        <v>0</v>
      </c>
      <c r="G409" s="22">
        <f t="shared" si="81"/>
        <v>0</v>
      </c>
      <c r="H409" s="21">
        <f t="shared" si="82"/>
        <v>22039.49163</v>
      </c>
      <c r="I409" s="21">
        <f t="shared" si="83"/>
        <v>0</v>
      </c>
    </row>
    <row r="410" spans="1:9" ht="32.25" customHeight="1" x14ac:dyDescent="0.25">
      <c r="A410" s="67" t="s">
        <v>68</v>
      </c>
      <c r="B410" s="59" t="s">
        <v>197</v>
      </c>
      <c r="C410" s="59" t="s">
        <v>863</v>
      </c>
      <c r="D410" s="72">
        <v>48423.773240000002</v>
      </c>
      <c r="E410" s="72">
        <v>23557.251789999998</v>
      </c>
      <c r="F410" s="72">
        <v>23557.251789999998</v>
      </c>
      <c r="G410" s="21">
        <f t="shared" ref="G410:G423" si="84">E410-F410</f>
        <v>0</v>
      </c>
      <c r="H410" s="21">
        <f t="shared" ref="H410:H423" si="85">D410-F410</f>
        <v>24866.521450000004</v>
      </c>
      <c r="I410" s="21">
        <f t="shared" ref="I410:I423" si="86">F410/D410*100</f>
        <v>48.648112721915595</v>
      </c>
    </row>
    <row r="411" spans="1:9" ht="39.75" customHeight="1" x14ac:dyDescent="0.25">
      <c r="A411" s="67" t="s">
        <v>69</v>
      </c>
      <c r="B411" s="59" t="s">
        <v>197</v>
      </c>
      <c r="C411" s="59" t="s">
        <v>864</v>
      </c>
      <c r="D411" s="72">
        <v>1620</v>
      </c>
      <c r="E411" s="72">
        <v>202.62484000000001</v>
      </c>
      <c r="F411" s="72">
        <v>202.62484000000001</v>
      </c>
      <c r="G411" s="21">
        <f t="shared" si="84"/>
        <v>0</v>
      </c>
      <c r="H411" s="21">
        <f t="shared" si="85"/>
        <v>1417.3751600000001</v>
      </c>
      <c r="I411" s="21">
        <f t="shared" si="86"/>
        <v>12.507706172839505</v>
      </c>
    </row>
    <row r="412" spans="1:9" ht="45.75" customHeight="1" x14ac:dyDescent="0.25">
      <c r="A412" s="67" t="s">
        <v>398</v>
      </c>
      <c r="B412" s="81">
        <v>459</v>
      </c>
      <c r="C412" s="59" t="s">
        <v>865</v>
      </c>
      <c r="D412" s="72">
        <v>2707.73576</v>
      </c>
      <c r="E412" s="72">
        <v>227.79174</v>
      </c>
      <c r="F412" s="72">
        <v>227.79174</v>
      </c>
      <c r="G412" s="21">
        <f t="shared" si="84"/>
        <v>0</v>
      </c>
      <c r="H412" s="21">
        <f t="shared" si="85"/>
        <v>2479.9440199999999</v>
      </c>
      <c r="I412" s="21">
        <f t="shared" si="86"/>
        <v>8.4126281214382601</v>
      </c>
    </row>
    <row r="413" spans="1:9" ht="31.5" customHeight="1" x14ac:dyDescent="0.25">
      <c r="A413" s="67" t="s">
        <v>44</v>
      </c>
      <c r="B413" s="81">
        <v>459</v>
      </c>
      <c r="C413" s="59" t="s">
        <v>866</v>
      </c>
      <c r="D413" s="72">
        <v>256.2</v>
      </c>
      <c r="E413" s="72">
        <v>149.685</v>
      </c>
      <c r="F413" s="72">
        <v>149.685</v>
      </c>
      <c r="G413" s="21">
        <f t="shared" si="84"/>
        <v>0</v>
      </c>
      <c r="H413" s="21">
        <f t="shared" si="85"/>
        <v>106.51499999999999</v>
      </c>
      <c r="I413" s="21">
        <f t="shared" si="86"/>
        <v>58.425058548009368</v>
      </c>
    </row>
    <row r="414" spans="1:9" ht="45.75" customHeight="1" x14ac:dyDescent="0.25">
      <c r="A414" s="67" t="s">
        <v>313</v>
      </c>
      <c r="B414" s="81">
        <v>459</v>
      </c>
      <c r="C414" s="59" t="s">
        <v>867</v>
      </c>
      <c r="D414" s="72">
        <v>122</v>
      </c>
      <c r="E414" s="72">
        <v>89.31</v>
      </c>
      <c r="F414" s="72">
        <v>89.31</v>
      </c>
      <c r="G414" s="21">
        <f t="shared" si="84"/>
        <v>0</v>
      </c>
      <c r="H414" s="21">
        <f t="shared" si="85"/>
        <v>32.69</v>
      </c>
      <c r="I414" s="21">
        <f t="shared" si="86"/>
        <v>73.204918032786892</v>
      </c>
    </row>
    <row r="415" spans="1:9" ht="30.75" customHeight="1" x14ac:dyDescent="0.25">
      <c r="A415" s="67" t="s">
        <v>70</v>
      </c>
      <c r="B415" s="81">
        <v>459</v>
      </c>
      <c r="C415" s="59" t="s">
        <v>868</v>
      </c>
      <c r="D415" s="72">
        <v>316</v>
      </c>
      <c r="E415" s="72">
        <v>90.706900000000005</v>
      </c>
      <c r="F415" s="72">
        <v>90.706900000000005</v>
      </c>
      <c r="G415" s="21">
        <f t="shared" si="84"/>
        <v>0</v>
      </c>
      <c r="H415" s="21">
        <f t="shared" si="85"/>
        <v>225.29309999999998</v>
      </c>
      <c r="I415" s="21">
        <f t="shared" si="86"/>
        <v>28.704715189873419</v>
      </c>
    </row>
    <row r="416" spans="1:9" ht="29.25" customHeight="1" x14ac:dyDescent="0.25">
      <c r="A416" s="67" t="s">
        <v>71</v>
      </c>
      <c r="B416" s="81">
        <v>459</v>
      </c>
      <c r="C416" s="59" t="s">
        <v>869</v>
      </c>
      <c r="D416" s="72">
        <v>422</v>
      </c>
      <c r="E416" s="72">
        <v>121.4</v>
      </c>
      <c r="F416" s="72">
        <v>121.4</v>
      </c>
      <c r="G416" s="21">
        <f t="shared" si="84"/>
        <v>0</v>
      </c>
      <c r="H416" s="21">
        <f t="shared" si="85"/>
        <v>300.60000000000002</v>
      </c>
      <c r="I416" s="21">
        <f t="shared" si="86"/>
        <v>28.767772511848342</v>
      </c>
    </row>
    <row r="417" spans="1:9" ht="29.25" customHeight="1" x14ac:dyDescent="0.25">
      <c r="A417" s="67" t="s">
        <v>72</v>
      </c>
      <c r="B417" s="81">
        <v>459</v>
      </c>
      <c r="C417" s="59" t="s">
        <v>870</v>
      </c>
      <c r="D417" s="72">
        <v>7862.1</v>
      </c>
      <c r="E417" s="72">
        <v>3480.221</v>
      </c>
      <c r="F417" s="72">
        <v>3480.221</v>
      </c>
      <c r="G417" s="21">
        <f t="shared" si="84"/>
        <v>0</v>
      </c>
      <c r="H417" s="21">
        <f t="shared" si="85"/>
        <v>4381.8790000000008</v>
      </c>
      <c r="I417" s="21">
        <f t="shared" si="86"/>
        <v>44.265794126251258</v>
      </c>
    </row>
    <row r="418" spans="1:9" ht="29.25" customHeight="1" x14ac:dyDescent="0.25">
      <c r="A418" s="67" t="s">
        <v>235</v>
      </c>
      <c r="B418" s="81">
        <v>459</v>
      </c>
      <c r="C418" s="59" t="s">
        <v>871</v>
      </c>
      <c r="D418" s="72">
        <v>2866.3</v>
      </c>
      <c r="E418" s="72">
        <v>1163.3953899999999</v>
      </c>
      <c r="F418" s="72">
        <v>1163.3953899999999</v>
      </c>
      <c r="G418" s="21">
        <f t="shared" si="84"/>
        <v>0</v>
      </c>
      <c r="H418" s="21">
        <f t="shared" si="85"/>
        <v>1702.9046100000003</v>
      </c>
      <c r="I418" s="21">
        <f t="shared" si="86"/>
        <v>40.588751700798937</v>
      </c>
    </row>
    <row r="419" spans="1:9" ht="29.25" customHeight="1" x14ac:dyDescent="0.25">
      <c r="A419" s="67" t="s">
        <v>73</v>
      </c>
      <c r="B419" s="81">
        <v>459</v>
      </c>
      <c r="C419" s="59" t="s">
        <v>872</v>
      </c>
      <c r="D419" s="72">
        <v>1353</v>
      </c>
      <c r="E419" s="72">
        <v>399.65114999999997</v>
      </c>
      <c r="F419" s="72">
        <v>399.65114999999997</v>
      </c>
      <c r="G419" s="21">
        <f t="shared" si="84"/>
        <v>0</v>
      </c>
      <c r="H419" s="21">
        <f t="shared" si="85"/>
        <v>953.34885000000008</v>
      </c>
      <c r="I419" s="21">
        <f t="shared" si="86"/>
        <v>29.538148558758316</v>
      </c>
    </row>
    <row r="420" spans="1:9" ht="29.25" customHeight="1" x14ac:dyDescent="0.25">
      <c r="A420" s="67" t="s">
        <v>74</v>
      </c>
      <c r="B420" s="81">
        <v>459</v>
      </c>
      <c r="C420" s="59" t="s">
        <v>873</v>
      </c>
      <c r="D420" s="72">
        <v>232.5</v>
      </c>
      <c r="E420" s="72">
        <v>121.9</v>
      </c>
      <c r="F420" s="72">
        <v>121.9</v>
      </c>
      <c r="G420" s="21">
        <f t="shared" si="84"/>
        <v>0</v>
      </c>
      <c r="H420" s="21">
        <f t="shared" si="85"/>
        <v>110.6</v>
      </c>
      <c r="I420" s="21">
        <f t="shared" si="86"/>
        <v>52.43010752688172</v>
      </c>
    </row>
    <row r="421" spans="1:9" ht="29.25" customHeight="1" x14ac:dyDescent="0.25">
      <c r="A421" s="67" t="s">
        <v>75</v>
      </c>
      <c r="B421" s="81">
        <v>459</v>
      </c>
      <c r="C421" s="59" t="s">
        <v>874</v>
      </c>
      <c r="D421" s="72">
        <v>3211.817</v>
      </c>
      <c r="E421" s="72">
        <v>2186.6487699999998</v>
      </c>
      <c r="F421" s="72">
        <v>2186.6487699999998</v>
      </c>
      <c r="G421" s="21">
        <f t="shared" si="84"/>
        <v>0</v>
      </c>
      <c r="H421" s="21">
        <f t="shared" si="85"/>
        <v>1025.1682300000002</v>
      </c>
      <c r="I421" s="21">
        <f t="shared" si="86"/>
        <v>68.081362356572612</v>
      </c>
    </row>
    <row r="422" spans="1:9" ht="94.5" customHeight="1" x14ac:dyDescent="0.25">
      <c r="A422" s="70" t="s">
        <v>855</v>
      </c>
      <c r="B422" s="81">
        <v>459</v>
      </c>
      <c r="C422" s="59" t="s">
        <v>875</v>
      </c>
      <c r="D422" s="72">
        <v>253.1</v>
      </c>
      <c r="E422" s="72">
        <v>0</v>
      </c>
      <c r="F422" s="72">
        <v>0</v>
      </c>
      <c r="G422" s="21">
        <f t="shared" si="84"/>
        <v>0</v>
      </c>
      <c r="H422" s="21">
        <f t="shared" si="85"/>
        <v>253.1</v>
      </c>
      <c r="I422" s="21">
        <f t="shared" si="86"/>
        <v>0</v>
      </c>
    </row>
    <row r="423" spans="1:9" ht="132.75" customHeight="1" x14ac:dyDescent="0.25">
      <c r="A423" s="70" t="s">
        <v>856</v>
      </c>
      <c r="B423" s="81">
        <v>459</v>
      </c>
      <c r="C423" s="59" t="s">
        <v>876</v>
      </c>
      <c r="D423" s="72">
        <v>33268.269999999997</v>
      </c>
      <c r="E423" s="72">
        <v>0</v>
      </c>
      <c r="F423" s="72">
        <v>0</v>
      </c>
      <c r="G423" s="21">
        <f t="shared" si="84"/>
        <v>0</v>
      </c>
      <c r="H423" s="21">
        <f t="shared" si="85"/>
        <v>33268.269999999997</v>
      </c>
      <c r="I423" s="21">
        <f t="shared" si="86"/>
        <v>0</v>
      </c>
    </row>
    <row r="424" spans="1:9" s="88" customFormat="1" ht="42" customHeight="1" x14ac:dyDescent="0.25">
      <c r="A424" s="15" t="s">
        <v>25</v>
      </c>
      <c r="B424" s="24"/>
      <c r="C424" s="16" t="s">
        <v>117</v>
      </c>
      <c r="D424" s="18">
        <f>SUM(D425:D447)</f>
        <v>19412.321939999998</v>
      </c>
      <c r="E424" s="18">
        <f>SUM(E425:E447)</f>
        <v>7425.8242</v>
      </c>
      <c r="F424" s="18">
        <f>SUM(F425:F447)</f>
        <v>7425.8242</v>
      </c>
      <c r="G424" s="18">
        <f t="shared" si="81"/>
        <v>0</v>
      </c>
      <c r="H424" s="18">
        <f t="shared" si="82"/>
        <v>11986.497739999999</v>
      </c>
      <c r="I424" s="18">
        <f t="shared" si="83"/>
        <v>38.253147783927602</v>
      </c>
    </row>
    <row r="425" spans="1:9" ht="88.5" customHeight="1" x14ac:dyDescent="0.25">
      <c r="A425" s="67" t="s">
        <v>252</v>
      </c>
      <c r="B425" s="81">
        <v>459</v>
      </c>
      <c r="C425" s="59" t="s">
        <v>182</v>
      </c>
      <c r="D425" s="72">
        <v>500</v>
      </c>
      <c r="E425" s="72">
        <v>33.910499999999999</v>
      </c>
      <c r="F425" s="72">
        <v>33.910499999999999</v>
      </c>
      <c r="G425" s="21">
        <f t="shared" si="81"/>
        <v>0</v>
      </c>
      <c r="H425" s="21">
        <f t="shared" si="82"/>
        <v>466.08949999999999</v>
      </c>
      <c r="I425" s="21">
        <f t="shared" si="83"/>
        <v>6.7820999999999989</v>
      </c>
    </row>
    <row r="426" spans="1:9" ht="78.75" customHeight="1" x14ac:dyDescent="0.25">
      <c r="A426" s="67" t="s">
        <v>253</v>
      </c>
      <c r="B426" s="81">
        <v>459</v>
      </c>
      <c r="C426" s="59" t="s">
        <v>222</v>
      </c>
      <c r="D426" s="72">
        <v>1540</v>
      </c>
      <c r="E426" s="72">
        <v>1205</v>
      </c>
      <c r="F426" s="72">
        <v>1205</v>
      </c>
      <c r="G426" s="21">
        <f t="shared" si="81"/>
        <v>0</v>
      </c>
      <c r="H426" s="21">
        <f t="shared" si="82"/>
        <v>335</v>
      </c>
      <c r="I426" s="21">
        <f t="shared" si="83"/>
        <v>78.246753246753244</v>
      </c>
    </row>
    <row r="427" spans="1:9" ht="95.25" customHeight="1" x14ac:dyDescent="0.25">
      <c r="A427" s="70" t="s">
        <v>254</v>
      </c>
      <c r="B427" s="81">
        <v>459</v>
      </c>
      <c r="C427" s="59" t="s">
        <v>223</v>
      </c>
      <c r="D427" s="72">
        <v>470</v>
      </c>
      <c r="E427" s="72">
        <v>12.6</v>
      </c>
      <c r="F427" s="72">
        <v>12.6</v>
      </c>
      <c r="G427" s="21">
        <f t="shared" ref="G427:G447" si="87">E427-F427</f>
        <v>0</v>
      </c>
      <c r="H427" s="21">
        <f t="shared" ref="H427:H447" si="88">D427-F427</f>
        <v>457.4</v>
      </c>
      <c r="I427" s="21">
        <f t="shared" ref="I427:I447" si="89">F427/D427*100</f>
        <v>2.6808510638297869</v>
      </c>
    </row>
    <row r="428" spans="1:9" ht="31.5" customHeight="1" x14ac:dyDescent="0.25">
      <c r="A428" s="67" t="s">
        <v>877</v>
      </c>
      <c r="B428" s="81">
        <v>459</v>
      </c>
      <c r="C428" s="59" t="s">
        <v>885</v>
      </c>
      <c r="D428" s="72">
        <v>50</v>
      </c>
      <c r="E428" s="72">
        <v>0</v>
      </c>
      <c r="F428" s="72">
        <v>0</v>
      </c>
      <c r="G428" s="21">
        <f t="shared" si="87"/>
        <v>0</v>
      </c>
      <c r="H428" s="21">
        <f t="shared" si="88"/>
        <v>50</v>
      </c>
      <c r="I428" s="21">
        <f t="shared" si="89"/>
        <v>0</v>
      </c>
    </row>
    <row r="429" spans="1:9" ht="36" customHeight="1" x14ac:dyDescent="0.25">
      <c r="A429" s="67" t="s">
        <v>878</v>
      </c>
      <c r="B429" s="81">
        <v>459</v>
      </c>
      <c r="C429" s="59" t="s">
        <v>886</v>
      </c>
      <c r="D429" s="72">
        <v>50</v>
      </c>
      <c r="E429" s="72">
        <v>0</v>
      </c>
      <c r="F429" s="72">
        <v>0</v>
      </c>
      <c r="G429" s="21">
        <f t="shared" si="87"/>
        <v>0</v>
      </c>
      <c r="H429" s="21">
        <f t="shared" si="88"/>
        <v>50</v>
      </c>
      <c r="I429" s="21">
        <f t="shared" si="89"/>
        <v>0</v>
      </c>
    </row>
    <row r="430" spans="1:9" ht="27" customHeight="1" x14ac:dyDescent="0.25">
      <c r="A430" s="67" t="s">
        <v>68</v>
      </c>
      <c r="B430" s="81">
        <v>459</v>
      </c>
      <c r="C430" s="59" t="s">
        <v>887</v>
      </c>
      <c r="D430" s="72">
        <v>12668.97091</v>
      </c>
      <c r="E430" s="72">
        <v>5112.7980799999996</v>
      </c>
      <c r="F430" s="72">
        <v>5112.7980799999996</v>
      </c>
      <c r="G430" s="21">
        <f t="shared" si="87"/>
        <v>0</v>
      </c>
      <c r="H430" s="21">
        <f t="shared" si="88"/>
        <v>7556.1728300000004</v>
      </c>
      <c r="I430" s="21">
        <f t="shared" si="89"/>
        <v>40.35685389382585</v>
      </c>
    </row>
    <row r="431" spans="1:9" ht="46.5" customHeight="1" x14ac:dyDescent="0.25">
      <c r="A431" s="67" t="s">
        <v>69</v>
      </c>
      <c r="B431" s="81">
        <v>459</v>
      </c>
      <c r="C431" s="59" t="s">
        <v>888</v>
      </c>
      <c r="D431" s="72">
        <v>436</v>
      </c>
      <c r="E431" s="72">
        <v>0</v>
      </c>
      <c r="F431" s="72">
        <v>0</v>
      </c>
      <c r="G431" s="21">
        <f t="shared" si="87"/>
        <v>0</v>
      </c>
      <c r="H431" s="21">
        <f t="shared" si="88"/>
        <v>436</v>
      </c>
      <c r="I431" s="21">
        <f t="shared" si="89"/>
        <v>0</v>
      </c>
    </row>
    <row r="432" spans="1:9" ht="57.75" customHeight="1" x14ac:dyDescent="0.25">
      <c r="A432" s="67" t="s">
        <v>398</v>
      </c>
      <c r="B432" s="81">
        <v>459</v>
      </c>
      <c r="C432" s="59" t="s">
        <v>889</v>
      </c>
      <c r="D432" s="72">
        <v>269.55103000000003</v>
      </c>
      <c r="E432" s="72">
        <v>22.462579999999999</v>
      </c>
      <c r="F432" s="72">
        <v>22.462579999999999</v>
      </c>
      <c r="G432" s="21">
        <f t="shared" si="87"/>
        <v>0</v>
      </c>
      <c r="H432" s="21">
        <f t="shared" si="88"/>
        <v>247.08845000000002</v>
      </c>
      <c r="I432" s="21">
        <f t="shared" si="89"/>
        <v>8.3333311692409406</v>
      </c>
    </row>
    <row r="433" spans="1:9" ht="24.75" customHeight="1" x14ac:dyDescent="0.25">
      <c r="A433" s="67" t="s">
        <v>44</v>
      </c>
      <c r="B433" s="81">
        <v>459</v>
      </c>
      <c r="C433" s="59" t="s">
        <v>890</v>
      </c>
      <c r="D433" s="72">
        <v>420</v>
      </c>
      <c r="E433" s="72">
        <v>200</v>
      </c>
      <c r="F433" s="72">
        <v>200</v>
      </c>
      <c r="G433" s="21">
        <f t="shared" si="87"/>
        <v>0</v>
      </c>
      <c r="H433" s="21">
        <f t="shared" si="88"/>
        <v>220</v>
      </c>
      <c r="I433" s="21">
        <f t="shared" si="89"/>
        <v>47.619047619047613</v>
      </c>
    </row>
    <row r="434" spans="1:9" ht="48" customHeight="1" x14ac:dyDescent="0.25">
      <c r="A434" s="67" t="s">
        <v>313</v>
      </c>
      <c r="B434" s="81">
        <v>459</v>
      </c>
      <c r="C434" s="59" t="s">
        <v>891</v>
      </c>
      <c r="D434" s="72">
        <v>80</v>
      </c>
      <c r="E434" s="72">
        <v>17.8</v>
      </c>
      <c r="F434" s="72">
        <v>17.8</v>
      </c>
      <c r="G434" s="21">
        <f t="shared" si="87"/>
        <v>0</v>
      </c>
      <c r="H434" s="21">
        <f t="shared" si="88"/>
        <v>62.2</v>
      </c>
      <c r="I434" s="21">
        <f t="shared" si="89"/>
        <v>22.25</v>
      </c>
    </row>
    <row r="435" spans="1:9" ht="21" customHeight="1" x14ac:dyDescent="0.25">
      <c r="A435" s="67" t="s">
        <v>70</v>
      </c>
      <c r="B435" s="81">
        <v>459</v>
      </c>
      <c r="C435" s="59" t="s">
        <v>892</v>
      </c>
      <c r="D435" s="72">
        <v>223.8</v>
      </c>
      <c r="E435" s="72">
        <v>88.263000000000005</v>
      </c>
      <c r="F435" s="72">
        <v>88.263000000000005</v>
      </c>
      <c r="G435" s="21">
        <f t="shared" si="87"/>
        <v>0</v>
      </c>
      <c r="H435" s="21">
        <f t="shared" si="88"/>
        <v>135.53700000000001</v>
      </c>
      <c r="I435" s="21">
        <f t="shared" si="89"/>
        <v>39.438337801608583</v>
      </c>
    </row>
    <row r="436" spans="1:9" ht="21" customHeight="1" x14ac:dyDescent="0.25">
      <c r="A436" s="67" t="s">
        <v>71</v>
      </c>
      <c r="B436" s="81">
        <v>459</v>
      </c>
      <c r="C436" s="59" t="s">
        <v>893</v>
      </c>
      <c r="D436" s="72">
        <v>70</v>
      </c>
      <c r="E436" s="72">
        <v>10</v>
      </c>
      <c r="F436" s="72">
        <v>10</v>
      </c>
      <c r="G436" s="21">
        <f t="shared" si="87"/>
        <v>0</v>
      </c>
      <c r="H436" s="21">
        <f t="shared" si="88"/>
        <v>60</v>
      </c>
      <c r="I436" s="21">
        <f t="shared" si="89"/>
        <v>14.285714285714285</v>
      </c>
    </row>
    <row r="437" spans="1:9" ht="21" customHeight="1" x14ac:dyDescent="0.25">
      <c r="A437" s="67" t="s">
        <v>72</v>
      </c>
      <c r="B437" s="81">
        <v>459</v>
      </c>
      <c r="C437" s="59" t="s">
        <v>894</v>
      </c>
      <c r="D437" s="72">
        <v>370</v>
      </c>
      <c r="E437" s="72">
        <v>218.30212</v>
      </c>
      <c r="F437" s="72">
        <v>218.30212</v>
      </c>
      <c r="G437" s="21">
        <f t="shared" si="87"/>
        <v>0</v>
      </c>
      <c r="H437" s="21">
        <f t="shared" si="88"/>
        <v>151.69788</v>
      </c>
      <c r="I437" s="21">
        <f t="shared" si="89"/>
        <v>59.000572972972975</v>
      </c>
    </row>
    <row r="438" spans="1:9" ht="21" customHeight="1" x14ac:dyDescent="0.25">
      <c r="A438" s="67" t="s">
        <v>235</v>
      </c>
      <c r="B438" s="81">
        <v>459</v>
      </c>
      <c r="C438" s="59" t="s">
        <v>895</v>
      </c>
      <c r="D438" s="72">
        <v>270</v>
      </c>
      <c r="E438" s="72">
        <v>75.345920000000007</v>
      </c>
      <c r="F438" s="72">
        <v>75.345920000000007</v>
      </c>
      <c r="G438" s="21">
        <f t="shared" si="87"/>
        <v>0</v>
      </c>
      <c r="H438" s="21">
        <f t="shared" si="88"/>
        <v>194.65407999999999</v>
      </c>
      <c r="I438" s="21">
        <f t="shared" si="89"/>
        <v>27.905896296296302</v>
      </c>
    </row>
    <row r="439" spans="1:9" ht="28.5" customHeight="1" x14ac:dyDescent="0.25">
      <c r="A439" s="67" t="s">
        <v>73</v>
      </c>
      <c r="B439" s="81">
        <v>459</v>
      </c>
      <c r="C439" s="59" t="s">
        <v>896</v>
      </c>
      <c r="D439" s="72">
        <v>335</v>
      </c>
      <c r="E439" s="72">
        <v>80</v>
      </c>
      <c r="F439" s="72">
        <v>80</v>
      </c>
      <c r="G439" s="21">
        <f t="shared" si="87"/>
        <v>0</v>
      </c>
      <c r="H439" s="21">
        <f t="shared" si="88"/>
        <v>255</v>
      </c>
      <c r="I439" s="21">
        <f t="shared" si="89"/>
        <v>23.880597014925371</v>
      </c>
    </row>
    <row r="440" spans="1:9" ht="28.5" customHeight="1" x14ac:dyDescent="0.25">
      <c r="A440" s="67" t="s">
        <v>75</v>
      </c>
      <c r="B440" s="81">
        <v>459</v>
      </c>
      <c r="C440" s="59" t="s">
        <v>897</v>
      </c>
      <c r="D440" s="72">
        <v>705</v>
      </c>
      <c r="E440" s="72">
        <v>119.492</v>
      </c>
      <c r="F440" s="72">
        <v>119.492</v>
      </c>
      <c r="G440" s="21">
        <f t="shared" si="87"/>
        <v>0</v>
      </c>
      <c r="H440" s="21">
        <f t="shared" si="88"/>
        <v>585.50800000000004</v>
      </c>
      <c r="I440" s="21">
        <f t="shared" si="89"/>
        <v>16.949219858156027</v>
      </c>
    </row>
    <row r="441" spans="1:9" ht="91.5" customHeight="1" x14ac:dyDescent="0.25">
      <c r="A441" s="70" t="s">
        <v>879</v>
      </c>
      <c r="B441" s="81">
        <v>459</v>
      </c>
      <c r="C441" s="59" t="s">
        <v>898</v>
      </c>
      <c r="D441" s="72">
        <v>316</v>
      </c>
      <c r="E441" s="72">
        <v>50.8</v>
      </c>
      <c r="F441" s="72">
        <v>50.8</v>
      </c>
      <c r="G441" s="21">
        <f t="shared" si="87"/>
        <v>0</v>
      </c>
      <c r="H441" s="21">
        <f t="shared" si="88"/>
        <v>265.2</v>
      </c>
      <c r="I441" s="21">
        <f t="shared" si="89"/>
        <v>16.075949367088608</v>
      </c>
    </row>
    <row r="442" spans="1:9" ht="108.75" customHeight="1" x14ac:dyDescent="0.25">
      <c r="A442" s="70" t="s">
        <v>880</v>
      </c>
      <c r="B442" s="81">
        <v>459</v>
      </c>
      <c r="C442" s="59" t="s">
        <v>899</v>
      </c>
      <c r="D442" s="72">
        <v>300</v>
      </c>
      <c r="E442" s="72">
        <v>168.5</v>
      </c>
      <c r="F442" s="72">
        <v>168.5</v>
      </c>
      <c r="G442" s="21">
        <f t="shared" si="87"/>
        <v>0</v>
      </c>
      <c r="H442" s="21">
        <f t="shared" si="88"/>
        <v>131.5</v>
      </c>
      <c r="I442" s="21">
        <f t="shared" si="89"/>
        <v>56.166666666666664</v>
      </c>
    </row>
    <row r="443" spans="1:9" ht="90.75" customHeight="1" x14ac:dyDescent="0.25">
      <c r="A443" s="70" t="s">
        <v>881</v>
      </c>
      <c r="B443" s="81">
        <v>459</v>
      </c>
      <c r="C443" s="59" t="s">
        <v>900</v>
      </c>
      <c r="D443" s="72">
        <v>79</v>
      </c>
      <c r="E443" s="72">
        <v>10.55</v>
      </c>
      <c r="F443" s="72">
        <v>10.55</v>
      </c>
      <c r="G443" s="21">
        <f t="shared" si="87"/>
        <v>0</v>
      </c>
      <c r="H443" s="21">
        <f t="shared" si="88"/>
        <v>68.45</v>
      </c>
      <c r="I443" s="21">
        <f t="shared" si="89"/>
        <v>13.354430379746837</v>
      </c>
    </row>
    <row r="444" spans="1:9" ht="108.75" customHeight="1" x14ac:dyDescent="0.25">
      <c r="A444" s="70" t="s">
        <v>882</v>
      </c>
      <c r="B444" s="81">
        <v>459</v>
      </c>
      <c r="C444" s="59" t="s">
        <v>901</v>
      </c>
      <c r="D444" s="72">
        <v>34</v>
      </c>
      <c r="E444" s="72">
        <v>0</v>
      </c>
      <c r="F444" s="72">
        <v>0</v>
      </c>
      <c r="G444" s="21">
        <f t="shared" si="87"/>
        <v>0</v>
      </c>
      <c r="H444" s="21">
        <f t="shared" si="88"/>
        <v>34</v>
      </c>
      <c r="I444" s="21">
        <f t="shared" si="89"/>
        <v>0</v>
      </c>
    </row>
    <row r="445" spans="1:9" ht="108.75" customHeight="1" x14ac:dyDescent="0.25">
      <c r="A445" s="70" t="s">
        <v>883</v>
      </c>
      <c r="B445" s="81">
        <v>459</v>
      </c>
      <c r="C445" s="59" t="s">
        <v>902</v>
      </c>
      <c r="D445" s="72">
        <v>200</v>
      </c>
      <c r="E445" s="72">
        <v>0</v>
      </c>
      <c r="F445" s="72">
        <v>0</v>
      </c>
      <c r="G445" s="21">
        <f t="shared" si="87"/>
        <v>0</v>
      </c>
      <c r="H445" s="21">
        <f t="shared" si="88"/>
        <v>200</v>
      </c>
      <c r="I445" s="21">
        <f t="shared" si="89"/>
        <v>0</v>
      </c>
    </row>
    <row r="446" spans="1:9" ht="108.75" customHeight="1" x14ac:dyDescent="0.25">
      <c r="A446" s="70" t="s">
        <v>884</v>
      </c>
      <c r="B446" s="81">
        <v>459</v>
      </c>
      <c r="C446" s="59" t="s">
        <v>903</v>
      </c>
      <c r="D446" s="72">
        <v>14</v>
      </c>
      <c r="E446" s="72">
        <v>0</v>
      </c>
      <c r="F446" s="72">
        <v>0</v>
      </c>
      <c r="G446" s="21">
        <f t="shared" si="87"/>
        <v>0</v>
      </c>
      <c r="H446" s="21">
        <f t="shared" si="88"/>
        <v>14</v>
      </c>
      <c r="I446" s="21">
        <f t="shared" si="89"/>
        <v>0</v>
      </c>
    </row>
    <row r="447" spans="1:9" ht="108.75" customHeight="1" x14ac:dyDescent="0.25">
      <c r="A447" s="70" t="s">
        <v>355</v>
      </c>
      <c r="B447" s="81">
        <v>459</v>
      </c>
      <c r="C447" s="59" t="s">
        <v>356</v>
      </c>
      <c r="D447" s="72">
        <v>11</v>
      </c>
      <c r="E447" s="72">
        <v>0</v>
      </c>
      <c r="F447" s="72">
        <v>0</v>
      </c>
      <c r="G447" s="21">
        <f t="shared" si="87"/>
        <v>0</v>
      </c>
      <c r="H447" s="21">
        <f t="shared" si="88"/>
        <v>11</v>
      </c>
      <c r="I447" s="21">
        <f t="shared" si="89"/>
        <v>0</v>
      </c>
    </row>
    <row r="448" spans="1:9" s="89" customFormat="1" ht="54" customHeight="1" x14ac:dyDescent="0.25">
      <c r="A448" s="15" t="s">
        <v>15</v>
      </c>
      <c r="B448" s="24"/>
      <c r="C448" s="65" t="s">
        <v>183</v>
      </c>
      <c r="D448" s="18">
        <f>SUM(D449:D460)</f>
        <v>21691.454669999999</v>
      </c>
      <c r="E448" s="18">
        <f>SUM(E449:E460)</f>
        <v>10439.98252</v>
      </c>
      <c r="F448" s="18">
        <f>SUM(F449:F460)</f>
        <v>10439.98252</v>
      </c>
      <c r="G448" s="18">
        <f t="shared" ref="G448:G460" si="90">E448-F448</f>
        <v>0</v>
      </c>
      <c r="H448" s="18">
        <f t="shared" ref="H448:H460" si="91">D448-F448</f>
        <v>11251.47215</v>
      </c>
      <c r="I448" s="18">
        <f t="shared" ref="I448:I460" si="92">F448/D448*100</f>
        <v>48.129471622937494</v>
      </c>
    </row>
    <row r="449" spans="1:9" s="89" customFormat="1" ht="30.75" customHeight="1" x14ac:dyDescent="0.25">
      <c r="A449" s="67" t="s">
        <v>68</v>
      </c>
      <c r="B449" s="79">
        <v>459</v>
      </c>
      <c r="C449" s="59" t="s">
        <v>904</v>
      </c>
      <c r="D449" s="72">
        <v>13261.986779999999</v>
      </c>
      <c r="E449" s="72">
        <v>6856.0839900000001</v>
      </c>
      <c r="F449" s="72">
        <v>6856.0839900000001</v>
      </c>
      <c r="G449" s="22">
        <f t="shared" si="90"/>
        <v>0</v>
      </c>
      <c r="H449" s="22">
        <f t="shared" si="91"/>
        <v>6405.9027899999992</v>
      </c>
      <c r="I449" s="22">
        <f t="shared" si="92"/>
        <v>51.697261532031177</v>
      </c>
    </row>
    <row r="450" spans="1:9" s="89" customFormat="1" ht="46.5" customHeight="1" x14ac:dyDescent="0.25">
      <c r="A450" s="67" t="s">
        <v>69</v>
      </c>
      <c r="B450" s="79">
        <v>459</v>
      </c>
      <c r="C450" s="59" t="s">
        <v>905</v>
      </c>
      <c r="D450" s="72">
        <v>1170</v>
      </c>
      <c r="E450" s="72">
        <v>341.25099999999998</v>
      </c>
      <c r="F450" s="72">
        <v>341.25099999999998</v>
      </c>
      <c r="G450" s="22">
        <f t="shared" si="90"/>
        <v>0</v>
      </c>
      <c r="H450" s="22">
        <f t="shared" si="91"/>
        <v>828.74900000000002</v>
      </c>
      <c r="I450" s="22">
        <f t="shared" si="92"/>
        <v>29.166752136752134</v>
      </c>
    </row>
    <row r="451" spans="1:9" s="89" customFormat="1" ht="41.25" customHeight="1" x14ac:dyDescent="0.25">
      <c r="A451" s="67" t="s">
        <v>44</v>
      </c>
      <c r="B451" s="79">
        <v>459</v>
      </c>
      <c r="C451" s="59" t="s">
        <v>906</v>
      </c>
      <c r="D451" s="72">
        <v>202.8</v>
      </c>
      <c r="E451" s="72">
        <v>101.4</v>
      </c>
      <c r="F451" s="72">
        <v>101.4</v>
      </c>
      <c r="G451" s="22">
        <f t="shared" si="90"/>
        <v>0</v>
      </c>
      <c r="H451" s="22">
        <f t="shared" si="91"/>
        <v>101.4</v>
      </c>
      <c r="I451" s="22">
        <f t="shared" si="92"/>
        <v>50</v>
      </c>
    </row>
    <row r="452" spans="1:9" s="89" customFormat="1" ht="30" customHeight="1" x14ac:dyDescent="0.25">
      <c r="A452" s="67" t="s">
        <v>313</v>
      </c>
      <c r="B452" s="79">
        <v>459</v>
      </c>
      <c r="C452" s="59" t="s">
        <v>907</v>
      </c>
      <c r="D452" s="72">
        <v>85</v>
      </c>
      <c r="E452" s="72">
        <v>2.8</v>
      </c>
      <c r="F452" s="72">
        <v>2.8</v>
      </c>
      <c r="G452" s="22">
        <f t="shared" si="90"/>
        <v>0</v>
      </c>
      <c r="H452" s="22">
        <f t="shared" si="91"/>
        <v>82.2</v>
      </c>
      <c r="I452" s="22">
        <f t="shared" si="92"/>
        <v>3.2941176470588229</v>
      </c>
    </row>
    <row r="453" spans="1:9" s="89" customFormat="1" ht="33.75" customHeight="1" x14ac:dyDescent="0.25">
      <c r="A453" s="67" t="s">
        <v>70</v>
      </c>
      <c r="B453" s="79">
        <v>459</v>
      </c>
      <c r="C453" s="59" t="s">
        <v>908</v>
      </c>
      <c r="D453" s="72">
        <v>235.2</v>
      </c>
      <c r="E453" s="72">
        <v>87.488500000000002</v>
      </c>
      <c r="F453" s="72">
        <v>87.488500000000002</v>
      </c>
      <c r="G453" s="22">
        <f t="shared" si="90"/>
        <v>0</v>
      </c>
      <c r="H453" s="22">
        <f t="shared" si="91"/>
        <v>147.7115</v>
      </c>
      <c r="I453" s="22">
        <f t="shared" si="92"/>
        <v>37.197491496598644</v>
      </c>
    </row>
    <row r="454" spans="1:9" s="89" customFormat="1" ht="25.5" customHeight="1" x14ac:dyDescent="0.25">
      <c r="A454" s="67" t="s">
        <v>235</v>
      </c>
      <c r="B454" s="79">
        <v>459</v>
      </c>
      <c r="C454" s="59" t="s">
        <v>909</v>
      </c>
      <c r="D454" s="72">
        <v>109.48</v>
      </c>
      <c r="E454" s="72">
        <v>32.869579999999999</v>
      </c>
      <c r="F454" s="72">
        <v>32.869579999999999</v>
      </c>
      <c r="G454" s="22">
        <f t="shared" si="90"/>
        <v>0</v>
      </c>
      <c r="H454" s="22">
        <f t="shared" si="91"/>
        <v>76.610420000000005</v>
      </c>
      <c r="I454" s="22">
        <f t="shared" si="92"/>
        <v>30.023364998173179</v>
      </c>
    </row>
    <row r="455" spans="1:9" s="89" customFormat="1" ht="25.5" customHeight="1" x14ac:dyDescent="0.25">
      <c r="A455" s="67" t="s">
        <v>73</v>
      </c>
      <c r="B455" s="79">
        <v>459</v>
      </c>
      <c r="C455" s="59" t="s">
        <v>910</v>
      </c>
      <c r="D455" s="72">
        <v>580</v>
      </c>
      <c r="E455" s="72">
        <v>66.578999999999994</v>
      </c>
      <c r="F455" s="72">
        <v>66.578999999999994</v>
      </c>
      <c r="G455" s="22">
        <f t="shared" si="90"/>
        <v>0</v>
      </c>
      <c r="H455" s="22">
        <f t="shared" si="91"/>
        <v>513.42100000000005</v>
      </c>
      <c r="I455" s="22">
        <f t="shared" si="92"/>
        <v>11.479137931034481</v>
      </c>
    </row>
    <row r="456" spans="1:9" s="89" customFormat="1" ht="25.5" customHeight="1" x14ac:dyDescent="0.25">
      <c r="A456" s="67" t="s">
        <v>75</v>
      </c>
      <c r="B456" s="79">
        <v>459</v>
      </c>
      <c r="C456" s="59" t="s">
        <v>911</v>
      </c>
      <c r="D456" s="72">
        <v>750</v>
      </c>
      <c r="E456" s="72">
        <v>469.79300000000001</v>
      </c>
      <c r="F456" s="72">
        <v>469.79300000000001</v>
      </c>
      <c r="G456" s="22">
        <f t="shared" si="90"/>
        <v>0</v>
      </c>
      <c r="H456" s="22">
        <f t="shared" si="91"/>
        <v>280.20699999999999</v>
      </c>
      <c r="I456" s="22">
        <f t="shared" si="92"/>
        <v>62.639066666666665</v>
      </c>
    </row>
    <row r="457" spans="1:9" s="89" customFormat="1" ht="25.5" customHeight="1" x14ac:dyDescent="0.25">
      <c r="A457" s="67" t="s">
        <v>68</v>
      </c>
      <c r="B457" s="79">
        <v>459</v>
      </c>
      <c r="C457" s="59" t="s">
        <v>912</v>
      </c>
      <c r="D457" s="72">
        <v>5026.88789</v>
      </c>
      <c r="E457" s="72">
        <v>2424.06745</v>
      </c>
      <c r="F457" s="72">
        <v>2424.06745</v>
      </c>
      <c r="G457" s="22">
        <f t="shared" si="90"/>
        <v>0</v>
      </c>
      <c r="H457" s="22">
        <f t="shared" si="91"/>
        <v>2602.82044</v>
      </c>
      <c r="I457" s="22">
        <f t="shared" si="92"/>
        <v>48.22203126555106</v>
      </c>
    </row>
    <row r="458" spans="1:9" s="89" customFormat="1" ht="25.5" customHeight="1" x14ac:dyDescent="0.25">
      <c r="A458" s="67" t="s">
        <v>69</v>
      </c>
      <c r="B458" s="79">
        <v>459</v>
      </c>
      <c r="C458" s="59" t="s">
        <v>913</v>
      </c>
      <c r="D458" s="72">
        <v>100</v>
      </c>
      <c r="E458" s="72">
        <v>0</v>
      </c>
      <c r="F458" s="72">
        <v>0</v>
      </c>
      <c r="G458" s="22">
        <f t="shared" si="90"/>
        <v>0</v>
      </c>
      <c r="H458" s="22">
        <f t="shared" si="91"/>
        <v>100</v>
      </c>
      <c r="I458" s="22">
        <f t="shared" si="92"/>
        <v>0</v>
      </c>
    </row>
    <row r="459" spans="1:9" s="89" customFormat="1" ht="41.25" customHeight="1" x14ac:dyDescent="0.25">
      <c r="A459" s="67" t="s">
        <v>44</v>
      </c>
      <c r="B459" s="79">
        <v>459</v>
      </c>
      <c r="C459" s="59" t="s">
        <v>914</v>
      </c>
      <c r="D459" s="72">
        <v>135.1</v>
      </c>
      <c r="E459" s="72">
        <v>38.93</v>
      </c>
      <c r="F459" s="72">
        <v>38.93</v>
      </c>
      <c r="G459" s="22">
        <f t="shared" si="90"/>
        <v>0</v>
      </c>
      <c r="H459" s="22">
        <f t="shared" si="91"/>
        <v>96.169999999999987</v>
      </c>
      <c r="I459" s="22">
        <f t="shared" si="92"/>
        <v>28.815692079940785</v>
      </c>
    </row>
    <row r="460" spans="1:9" s="89" customFormat="1" ht="55.5" customHeight="1" x14ac:dyDescent="0.25">
      <c r="A460" s="67" t="s">
        <v>313</v>
      </c>
      <c r="B460" s="79">
        <v>459</v>
      </c>
      <c r="C460" s="59" t="s">
        <v>915</v>
      </c>
      <c r="D460" s="72">
        <v>35</v>
      </c>
      <c r="E460" s="72">
        <v>18.72</v>
      </c>
      <c r="F460" s="72">
        <v>18.72</v>
      </c>
      <c r="G460" s="22">
        <f t="shared" si="90"/>
        <v>0</v>
      </c>
      <c r="H460" s="22">
        <f t="shared" si="91"/>
        <v>16.28</v>
      </c>
      <c r="I460" s="22">
        <f t="shared" si="92"/>
        <v>53.48571428571428</v>
      </c>
    </row>
    <row r="461" spans="1:9" s="89" customFormat="1" ht="57" customHeight="1" x14ac:dyDescent="0.25">
      <c r="A461" s="130" t="s">
        <v>414</v>
      </c>
      <c r="B461" s="147"/>
      <c r="C461" s="74" t="s">
        <v>415</v>
      </c>
      <c r="D461" s="128">
        <f>D462</f>
        <v>50</v>
      </c>
      <c r="E461" s="128">
        <f>E462</f>
        <v>50</v>
      </c>
      <c r="F461" s="128">
        <f>F462</f>
        <v>50</v>
      </c>
      <c r="G461" s="18">
        <f t="shared" ref="G461:G462" si="93">E461-F461</f>
        <v>0</v>
      </c>
      <c r="H461" s="18">
        <f t="shared" ref="H461:H462" si="94">D461-F461</f>
        <v>0</v>
      </c>
      <c r="I461" s="18">
        <f t="shared" ref="I461:I462" si="95">F461/D461*100</f>
        <v>100</v>
      </c>
    </row>
    <row r="462" spans="1:9" s="89" customFormat="1" ht="43.5" customHeight="1" x14ac:dyDescent="0.25">
      <c r="A462" s="67" t="s">
        <v>55</v>
      </c>
      <c r="B462" s="79">
        <v>459</v>
      </c>
      <c r="C462" s="59" t="s">
        <v>416</v>
      </c>
      <c r="D462" s="72">
        <v>50</v>
      </c>
      <c r="E462" s="72">
        <v>50</v>
      </c>
      <c r="F462" s="72">
        <v>50</v>
      </c>
      <c r="G462" s="22">
        <f t="shared" si="93"/>
        <v>0</v>
      </c>
      <c r="H462" s="22">
        <f t="shared" si="94"/>
        <v>0</v>
      </c>
      <c r="I462" s="22">
        <f t="shared" si="95"/>
        <v>100</v>
      </c>
    </row>
    <row r="463" spans="1:9" s="87" customFormat="1" ht="57.75" customHeight="1" x14ac:dyDescent="0.25">
      <c r="A463" s="202" t="s">
        <v>57</v>
      </c>
      <c r="B463" s="202"/>
      <c r="C463" s="202"/>
      <c r="D463" s="202"/>
      <c r="E463" s="202"/>
      <c r="F463" s="202"/>
      <c r="G463" s="202"/>
      <c r="H463" s="202"/>
      <c r="I463" s="202"/>
    </row>
    <row r="464" spans="1:9" s="86" customFormat="1" ht="30" customHeight="1" x14ac:dyDescent="0.3">
      <c r="A464" s="8" t="s">
        <v>1</v>
      </c>
      <c r="B464" s="10"/>
      <c r="C464" s="119">
        <v>1200000000</v>
      </c>
      <c r="D464" s="117">
        <f>D466+D494+D512</f>
        <v>183278.84404000003</v>
      </c>
      <c r="E464" s="117">
        <f>E466+E494+E512</f>
        <v>55873.382230000003</v>
      </c>
      <c r="F464" s="117">
        <f>F466+F494+F512</f>
        <v>55873.382230000003</v>
      </c>
      <c r="G464" s="117">
        <f t="shared" ref="G464:G494" si="96">E464-F464</f>
        <v>0</v>
      </c>
      <c r="H464" s="117">
        <f t="shared" ref="H464:H494" si="97">D464-F464</f>
        <v>127405.46181000002</v>
      </c>
      <c r="I464" s="117">
        <f t="shared" ref="I464:I494" si="98">F464/D464*100</f>
        <v>30.485451020089265</v>
      </c>
    </row>
    <row r="465" spans="1:9" ht="30" customHeight="1" x14ac:dyDescent="0.25">
      <c r="A465" s="11" t="s">
        <v>5</v>
      </c>
      <c r="B465" s="13"/>
      <c r="C465" s="13"/>
      <c r="D465" s="14"/>
      <c r="E465" s="14"/>
      <c r="F465" s="104"/>
      <c r="G465" s="6"/>
      <c r="H465" s="6"/>
      <c r="I465" s="6"/>
    </row>
    <row r="466" spans="1:9" s="88" customFormat="1" ht="39" customHeight="1" x14ac:dyDescent="0.25">
      <c r="A466" s="15" t="s">
        <v>27</v>
      </c>
      <c r="B466" s="16"/>
      <c r="C466" s="16" t="s">
        <v>122</v>
      </c>
      <c r="D466" s="18">
        <f>SUM(D467:D493)</f>
        <v>123248.04138000002</v>
      </c>
      <c r="E466" s="18">
        <f t="shared" ref="E466:F466" si="99">SUM(E467:E493)</f>
        <v>36438.909079999998</v>
      </c>
      <c r="F466" s="18">
        <f t="shared" si="99"/>
        <v>36438.909079999998</v>
      </c>
      <c r="G466" s="18">
        <f t="shared" si="96"/>
        <v>0</v>
      </c>
      <c r="H466" s="18">
        <f t="shared" si="97"/>
        <v>86809.132300000027</v>
      </c>
      <c r="I466" s="18">
        <f t="shared" si="98"/>
        <v>29.565507631598837</v>
      </c>
    </row>
    <row r="467" spans="1:9" ht="41.25" customHeight="1" x14ac:dyDescent="0.25">
      <c r="A467" s="67" t="s">
        <v>916</v>
      </c>
      <c r="B467" s="25" t="s">
        <v>17</v>
      </c>
      <c r="C467" s="59" t="s">
        <v>935</v>
      </c>
      <c r="D467" s="72">
        <v>17669.379430000001</v>
      </c>
      <c r="E467" s="72">
        <v>3533.8758899999998</v>
      </c>
      <c r="F467" s="72">
        <v>3533.8758899999998</v>
      </c>
      <c r="G467" s="21">
        <f t="shared" si="96"/>
        <v>0</v>
      </c>
      <c r="H467" s="21">
        <f t="shared" si="97"/>
        <v>14135.503540000002</v>
      </c>
      <c r="I467" s="21">
        <f t="shared" si="98"/>
        <v>20.00000002263803</v>
      </c>
    </row>
    <row r="468" spans="1:9" ht="41.25" customHeight="1" x14ac:dyDescent="0.25">
      <c r="A468" s="67" t="s">
        <v>917</v>
      </c>
      <c r="B468" s="25" t="s">
        <v>17</v>
      </c>
      <c r="C468" s="59" t="s">
        <v>936</v>
      </c>
      <c r="D468" s="72">
        <v>14897.0844</v>
      </c>
      <c r="E468" s="72">
        <v>2979.4168800000002</v>
      </c>
      <c r="F468" s="72">
        <v>2979.4168800000002</v>
      </c>
      <c r="G468" s="21">
        <f t="shared" si="96"/>
        <v>0</v>
      </c>
      <c r="H468" s="21">
        <f t="shared" si="97"/>
        <v>11917.667519999999</v>
      </c>
      <c r="I468" s="21">
        <f t="shared" si="98"/>
        <v>20</v>
      </c>
    </row>
    <row r="469" spans="1:9" ht="41.25" customHeight="1" x14ac:dyDescent="0.25">
      <c r="A469" s="67" t="s">
        <v>918</v>
      </c>
      <c r="B469" s="25" t="s">
        <v>17</v>
      </c>
      <c r="C469" s="59" t="s">
        <v>937</v>
      </c>
      <c r="D469" s="72">
        <v>2128.3980999999999</v>
      </c>
      <c r="E469" s="72">
        <v>423.55122</v>
      </c>
      <c r="F469" s="72">
        <v>423.55122</v>
      </c>
      <c r="G469" s="21">
        <f t="shared" si="96"/>
        <v>0</v>
      </c>
      <c r="H469" s="21">
        <f t="shared" si="97"/>
        <v>1704.8468799999998</v>
      </c>
      <c r="I469" s="21">
        <f t="shared" si="98"/>
        <v>19.899999910730987</v>
      </c>
    </row>
    <row r="470" spans="1:9" ht="41.25" customHeight="1" x14ac:dyDescent="0.25">
      <c r="A470" s="67" t="s">
        <v>919</v>
      </c>
      <c r="B470" s="25" t="s">
        <v>17</v>
      </c>
      <c r="C470" s="59" t="s">
        <v>938</v>
      </c>
      <c r="D470" s="72">
        <v>494.74565999999999</v>
      </c>
      <c r="E470" s="72">
        <v>98.454390000000004</v>
      </c>
      <c r="F470" s="72">
        <v>98.454390000000004</v>
      </c>
      <c r="G470" s="21">
        <f t="shared" si="96"/>
        <v>0</v>
      </c>
      <c r="H470" s="21">
        <f t="shared" si="97"/>
        <v>396.29127</v>
      </c>
      <c r="I470" s="21">
        <f t="shared" si="98"/>
        <v>19.90000073977405</v>
      </c>
    </row>
    <row r="471" spans="1:9" ht="41.25" customHeight="1" x14ac:dyDescent="0.25">
      <c r="A471" s="67" t="s">
        <v>920</v>
      </c>
      <c r="B471" s="25" t="s">
        <v>17</v>
      </c>
      <c r="C471" s="59" t="s">
        <v>939</v>
      </c>
      <c r="D471" s="72">
        <v>5094.0564000000004</v>
      </c>
      <c r="E471" s="72">
        <v>1018.81128</v>
      </c>
      <c r="F471" s="72">
        <v>1018.81128</v>
      </c>
      <c r="G471" s="21">
        <f t="shared" ref="G471:G493" si="100">E471-F471</f>
        <v>0</v>
      </c>
      <c r="H471" s="21">
        <f t="shared" ref="H471:H493" si="101">D471-F471</f>
        <v>4075.2451200000005</v>
      </c>
      <c r="I471" s="21">
        <f t="shared" ref="I471:I493" si="102">F471/D471*100</f>
        <v>20</v>
      </c>
    </row>
    <row r="472" spans="1:9" ht="41.25" customHeight="1" x14ac:dyDescent="0.25">
      <c r="A472" s="67" t="s">
        <v>921</v>
      </c>
      <c r="B472" s="25" t="s">
        <v>17</v>
      </c>
      <c r="C472" s="59" t="s">
        <v>940</v>
      </c>
      <c r="D472" s="72">
        <v>312.15566000000001</v>
      </c>
      <c r="E472" s="72">
        <v>62.118980000000001</v>
      </c>
      <c r="F472" s="72">
        <v>62.118980000000001</v>
      </c>
      <c r="G472" s="21">
        <f t="shared" si="100"/>
        <v>0</v>
      </c>
      <c r="H472" s="21">
        <f t="shared" si="101"/>
        <v>250.03668000000002</v>
      </c>
      <c r="I472" s="21">
        <f t="shared" si="102"/>
        <v>19.900001172491955</v>
      </c>
    </row>
    <row r="473" spans="1:9" ht="41.25" customHeight="1" x14ac:dyDescent="0.25">
      <c r="A473" s="67" t="s">
        <v>922</v>
      </c>
      <c r="B473" s="25" t="s">
        <v>17</v>
      </c>
      <c r="C473" s="59" t="s">
        <v>941</v>
      </c>
      <c r="D473" s="72">
        <v>332.96816000000001</v>
      </c>
      <c r="E473" s="72">
        <v>66.260660000000001</v>
      </c>
      <c r="F473" s="72">
        <v>66.260660000000001</v>
      </c>
      <c r="G473" s="21">
        <f t="shared" si="100"/>
        <v>0</v>
      </c>
      <c r="H473" s="21">
        <f t="shared" si="101"/>
        <v>266.70749999999998</v>
      </c>
      <c r="I473" s="21">
        <f t="shared" si="102"/>
        <v>19.899998846736576</v>
      </c>
    </row>
    <row r="474" spans="1:9" ht="45.75" customHeight="1" x14ac:dyDescent="0.25">
      <c r="A474" s="67" t="s">
        <v>923</v>
      </c>
      <c r="B474" s="25" t="s">
        <v>17</v>
      </c>
      <c r="C474" s="59" t="s">
        <v>942</v>
      </c>
      <c r="D474" s="72">
        <v>416.20836000000003</v>
      </c>
      <c r="E474" s="72">
        <v>82.825460000000007</v>
      </c>
      <c r="F474" s="72">
        <v>82.825460000000007</v>
      </c>
      <c r="G474" s="21">
        <f t="shared" si="100"/>
        <v>0</v>
      </c>
      <c r="H474" s="21">
        <f t="shared" si="101"/>
        <v>333.38290000000001</v>
      </c>
      <c r="I474" s="21">
        <f t="shared" si="102"/>
        <v>19.89999912543804</v>
      </c>
    </row>
    <row r="475" spans="1:9" ht="31.5" customHeight="1" x14ac:dyDescent="0.25">
      <c r="A475" s="67" t="s">
        <v>924</v>
      </c>
      <c r="B475" s="25" t="s">
        <v>17</v>
      </c>
      <c r="C475" s="59" t="s">
        <v>943</v>
      </c>
      <c r="D475" s="72">
        <v>2611.6127999999999</v>
      </c>
      <c r="E475" s="72">
        <v>522.32255999999995</v>
      </c>
      <c r="F475" s="72">
        <v>522.32255999999995</v>
      </c>
      <c r="G475" s="21">
        <f t="shared" si="100"/>
        <v>0</v>
      </c>
      <c r="H475" s="21">
        <f t="shared" si="101"/>
        <v>2089.2902399999998</v>
      </c>
      <c r="I475" s="21">
        <f t="shared" si="102"/>
        <v>20</v>
      </c>
    </row>
    <row r="476" spans="1:9" ht="41.25" customHeight="1" x14ac:dyDescent="0.25">
      <c r="A476" s="67" t="s">
        <v>925</v>
      </c>
      <c r="B476" s="25" t="s">
        <v>17</v>
      </c>
      <c r="C476" s="59" t="s">
        <v>944</v>
      </c>
      <c r="D476" s="72">
        <v>548.99437</v>
      </c>
      <c r="E476" s="72">
        <v>109.79832</v>
      </c>
      <c r="F476" s="72">
        <v>109.79832</v>
      </c>
      <c r="G476" s="21">
        <f t="shared" si="100"/>
        <v>0</v>
      </c>
      <c r="H476" s="21">
        <f t="shared" si="101"/>
        <v>439.19605000000001</v>
      </c>
      <c r="I476" s="21">
        <f t="shared" si="102"/>
        <v>19.999899088218339</v>
      </c>
    </row>
    <row r="477" spans="1:9" ht="52.5" customHeight="1" x14ac:dyDescent="0.25">
      <c r="A477" s="67" t="s">
        <v>926</v>
      </c>
      <c r="B477" s="25" t="s">
        <v>17</v>
      </c>
      <c r="C477" s="59" t="s">
        <v>945</v>
      </c>
      <c r="D477" s="72">
        <v>481.32144</v>
      </c>
      <c r="E477" s="72">
        <v>96.264290000000003</v>
      </c>
      <c r="F477" s="72">
        <v>96.264290000000003</v>
      </c>
      <c r="G477" s="21">
        <f t="shared" si="100"/>
        <v>0</v>
      </c>
      <c r="H477" s="21">
        <f t="shared" si="101"/>
        <v>385.05714999999998</v>
      </c>
      <c r="I477" s="21">
        <f t="shared" si="102"/>
        <v>20.000000415522734</v>
      </c>
    </row>
    <row r="478" spans="1:9" ht="52.5" customHeight="1" x14ac:dyDescent="0.25">
      <c r="A478" s="67" t="s">
        <v>927</v>
      </c>
      <c r="B478" s="25" t="s">
        <v>17</v>
      </c>
      <c r="C478" s="59" t="s">
        <v>946</v>
      </c>
      <c r="D478" s="72">
        <v>1914.9694099999999</v>
      </c>
      <c r="E478" s="72">
        <v>0</v>
      </c>
      <c r="F478" s="72">
        <v>0</v>
      </c>
      <c r="G478" s="21">
        <f t="shared" si="100"/>
        <v>0</v>
      </c>
      <c r="H478" s="21">
        <f t="shared" si="101"/>
        <v>1914.9694099999999</v>
      </c>
      <c r="I478" s="21">
        <f t="shared" si="102"/>
        <v>0</v>
      </c>
    </row>
    <row r="479" spans="1:9" ht="52.5" customHeight="1" x14ac:dyDescent="0.25">
      <c r="A479" s="67" t="s">
        <v>928</v>
      </c>
      <c r="B479" s="25" t="s">
        <v>17</v>
      </c>
      <c r="C479" s="59" t="s">
        <v>947</v>
      </c>
      <c r="D479" s="72">
        <v>382.52116999999998</v>
      </c>
      <c r="E479" s="72">
        <v>0</v>
      </c>
      <c r="F479" s="72">
        <v>0</v>
      </c>
      <c r="G479" s="21">
        <f t="shared" si="100"/>
        <v>0</v>
      </c>
      <c r="H479" s="21">
        <f t="shared" si="101"/>
        <v>382.52116999999998</v>
      </c>
      <c r="I479" s="21">
        <f t="shared" si="102"/>
        <v>0</v>
      </c>
    </row>
    <row r="480" spans="1:9" ht="32.25" customHeight="1" x14ac:dyDescent="0.25">
      <c r="A480" s="67" t="s">
        <v>929</v>
      </c>
      <c r="B480" s="25" t="s">
        <v>17</v>
      </c>
      <c r="C480" s="59" t="s">
        <v>948</v>
      </c>
      <c r="D480" s="72">
        <v>1489.8079600000001</v>
      </c>
      <c r="E480" s="72">
        <v>0</v>
      </c>
      <c r="F480" s="72">
        <v>0</v>
      </c>
      <c r="G480" s="21">
        <f t="shared" si="100"/>
        <v>0</v>
      </c>
      <c r="H480" s="21">
        <f t="shared" si="101"/>
        <v>1489.8079600000001</v>
      </c>
      <c r="I480" s="21">
        <f t="shared" si="102"/>
        <v>0</v>
      </c>
    </row>
    <row r="481" spans="1:9" ht="29.25" customHeight="1" x14ac:dyDescent="0.25">
      <c r="A481" s="67" t="s">
        <v>930</v>
      </c>
      <c r="B481" s="25" t="s">
        <v>17</v>
      </c>
      <c r="C481" s="59" t="s">
        <v>949</v>
      </c>
      <c r="D481" s="72">
        <v>2645.2961399999999</v>
      </c>
      <c r="E481" s="72">
        <v>0</v>
      </c>
      <c r="F481" s="72">
        <v>0</v>
      </c>
      <c r="G481" s="21">
        <f t="shared" si="100"/>
        <v>0</v>
      </c>
      <c r="H481" s="21">
        <f t="shared" si="101"/>
        <v>2645.2961399999999</v>
      </c>
      <c r="I481" s="21">
        <f t="shared" si="102"/>
        <v>0</v>
      </c>
    </row>
    <row r="482" spans="1:9" ht="45" customHeight="1" x14ac:dyDescent="0.25">
      <c r="A482" s="67" t="s">
        <v>931</v>
      </c>
      <c r="B482" s="25" t="s">
        <v>17</v>
      </c>
      <c r="C482" s="59" t="s">
        <v>950</v>
      </c>
      <c r="D482" s="72">
        <v>3350.87221</v>
      </c>
      <c r="E482" s="72">
        <v>670.17444</v>
      </c>
      <c r="F482" s="72">
        <v>670.17444</v>
      </c>
      <c r="G482" s="21">
        <f t="shared" si="100"/>
        <v>0</v>
      </c>
      <c r="H482" s="21">
        <f t="shared" si="101"/>
        <v>2680.6977699999998</v>
      </c>
      <c r="I482" s="21">
        <f t="shared" si="102"/>
        <v>19.999999940314048</v>
      </c>
    </row>
    <row r="483" spans="1:9" ht="34.5" customHeight="1" x14ac:dyDescent="0.25">
      <c r="A483" s="67" t="s">
        <v>932</v>
      </c>
      <c r="B483" s="25" t="s">
        <v>17</v>
      </c>
      <c r="C483" s="59" t="s">
        <v>951</v>
      </c>
      <c r="D483" s="72">
        <v>14179.093779999999</v>
      </c>
      <c r="E483" s="72">
        <v>2835.8187600000001</v>
      </c>
      <c r="F483" s="72">
        <v>2835.8187600000001</v>
      </c>
      <c r="G483" s="21">
        <f t="shared" si="100"/>
        <v>0</v>
      </c>
      <c r="H483" s="21">
        <f t="shared" si="101"/>
        <v>11343.275019999999</v>
      </c>
      <c r="I483" s="21">
        <f t="shared" si="102"/>
        <v>20.00000002821055</v>
      </c>
    </row>
    <row r="484" spans="1:9" ht="63.75" customHeight="1" x14ac:dyDescent="0.25">
      <c r="A484" s="67" t="s">
        <v>933</v>
      </c>
      <c r="B484" s="25" t="s">
        <v>17</v>
      </c>
      <c r="C484" s="59" t="s">
        <v>952</v>
      </c>
      <c r="D484" s="72">
        <v>589.44000000000005</v>
      </c>
      <c r="E484" s="72">
        <v>0</v>
      </c>
      <c r="F484" s="72">
        <v>0</v>
      </c>
      <c r="G484" s="21">
        <f t="shared" si="100"/>
        <v>0</v>
      </c>
      <c r="H484" s="21">
        <f t="shared" si="101"/>
        <v>589.44000000000005</v>
      </c>
      <c r="I484" s="21">
        <f t="shared" si="102"/>
        <v>0</v>
      </c>
    </row>
    <row r="485" spans="1:9" ht="52.5" customHeight="1" x14ac:dyDescent="0.25">
      <c r="A485" s="67" t="s">
        <v>934</v>
      </c>
      <c r="B485" s="25" t="s">
        <v>17</v>
      </c>
      <c r="C485" s="59" t="s">
        <v>953</v>
      </c>
      <c r="D485" s="72">
        <v>1250.6212800000001</v>
      </c>
      <c r="E485" s="72">
        <v>0</v>
      </c>
      <c r="F485" s="72">
        <v>0</v>
      </c>
      <c r="G485" s="21">
        <f t="shared" si="100"/>
        <v>0</v>
      </c>
      <c r="H485" s="21">
        <f t="shared" si="101"/>
        <v>1250.6212800000001</v>
      </c>
      <c r="I485" s="21">
        <f t="shared" si="102"/>
        <v>0</v>
      </c>
    </row>
    <row r="486" spans="1:9" ht="42.75" customHeight="1" x14ac:dyDescent="0.25">
      <c r="A486" s="67" t="s">
        <v>417</v>
      </c>
      <c r="B486" s="25" t="s">
        <v>17</v>
      </c>
      <c r="C486" s="59" t="s">
        <v>425</v>
      </c>
      <c r="D486" s="72">
        <v>40276.455470000001</v>
      </c>
      <c r="E486" s="72">
        <v>18553.00877</v>
      </c>
      <c r="F486" s="72">
        <v>18553.00877</v>
      </c>
      <c r="G486" s="21">
        <f t="shared" si="100"/>
        <v>0</v>
      </c>
      <c r="H486" s="21">
        <f t="shared" si="101"/>
        <v>21723.4467</v>
      </c>
      <c r="I486" s="21">
        <f t="shared" si="102"/>
        <v>46.064154736305547</v>
      </c>
    </row>
    <row r="487" spans="1:9" ht="42" customHeight="1" x14ac:dyDescent="0.25">
      <c r="A487" s="67" t="s">
        <v>418</v>
      </c>
      <c r="B487" s="25" t="s">
        <v>17</v>
      </c>
      <c r="C487" s="59" t="s">
        <v>426</v>
      </c>
      <c r="D487" s="72">
        <v>5251.2507500000002</v>
      </c>
      <c r="E487" s="72">
        <v>2154.78044</v>
      </c>
      <c r="F487" s="72">
        <v>2154.78044</v>
      </c>
      <c r="G487" s="21">
        <f t="shared" si="100"/>
        <v>0</v>
      </c>
      <c r="H487" s="21">
        <f t="shared" si="101"/>
        <v>3096.4703100000002</v>
      </c>
      <c r="I487" s="21">
        <f t="shared" si="102"/>
        <v>41.033661171102906</v>
      </c>
    </row>
    <row r="488" spans="1:9" ht="42" customHeight="1" x14ac:dyDescent="0.25">
      <c r="A488" s="67" t="s">
        <v>419</v>
      </c>
      <c r="B488" s="25" t="s">
        <v>17</v>
      </c>
      <c r="C488" s="59" t="s">
        <v>427</v>
      </c>
      <c r="D488" s="72">
        <v>2978.83997</v>
      </c>
      <c r="E488" s="72">
        <v>1421.83646</v>
      </c>
      <c r="F488" s="72">
        <v>1421.83646</v>
      </c>
      <c r="G488" s="21">
        <f t="shared" si="100"/>
        <v>0</v>
      </c>
      <c r="H488" s="21">
        <f t="shared" si="101"/>
        <v>1557.00351</v>
      </c>
      <c r="I488" s="21">
        <f t="shared" si="102"/>
        <v>47.731213301800835</v>
      </c>
    </row>
    <row r="489" spans="1:9" ht="42" customHeight="1" x14ac:dyDescent="0.25">
      <c r="A489" s="67" t="s">
        <v>420</v>
      </c>
      <c r="B489" s="25" t="s">
        <v>17</v>
      </c>
      <c r="C489" s="59" t="s">
        <v>428</v>
      </c>
      <c r="D489" s="72">
        <v>166.13404</v>
      </c>
      <c r="E489" s="72">
        <v>71.055779999999999</v>
      </c>
      <c r="F489" s="72">
        <v>71.055779999999999</v>
      </c>
      <c r="G489" s="21">
        <f t="shared" si="100"/>
        <v>0</v>
      </c>
      <c r="H489" s="21">
        <f t="shared" si="101"/>
        <v>95.07826</v>
      </c>
      <c r="I489" s="21">
        <f t="shared" si="102"/>
        <v>42.77015113820142</v>
      </c>
    </row>
    <row r="490" spans="1:9" ht="42" customHeight="1" x14ac:dyDescent="0.25">
      <c r="A490" s="67" t="s">
        <v>421</v>
      </c>
      <c r="B490" s="25" t="s">
        <v>17</v>
      </c>
      <c r="C490" s="59" t="s">
        <v>429</v>
      </c>
      <c r="D490" s="72">
        <v>657.32709</v>
      </c>
      <c r="E490" s="72">
        <v>241.46729999999999</v>
      </c>
      <c r="F490" s="72">
        <v>241.46729999999999</v>
      </c>
      <c r="G490" s="21">
        <f t="shared" si="100"/>
        <v>0</v>
      </c>
      <c r="H490" s="21">
        <f t="shared" si="101"/>
        <v>415.85978999999998</v>
      </c>
      <c r="I490" s="21">
        <f t="shared" si="102"/>
        <v>36.734725173124993</v>
      </c>
    </row>
    <row r="491" spans="1:9" ht="42" customHeight="1" x14ac:dyDescent="0.25">
      <c r="A491" s="67" t="s">
        <v>422</v>
      </c>
      <c r="B491" s="25" t="s">
        <v>17</v>
      </c>
      <c r="C491" s="59" t="s">
        <v>430</v>
      </c>
      <c r="D491" s="72">
        <v>487.72073999999998</v>
      </c>
      <c r="E491" s="72">
        <v>238.68153000000001</v>
      </c>
      <c r="F491" s="72">
        <v>238.68153000000001</v>
      </c>
      <c r="G491" s="21">
        <f t="shared" si="100"/>
        <v>0</v>
      </c>
      <c r="H491" s="21">
        <f t="shared" si="101"/>
        <v>249.03920999999997</v>
      </c>
      <c r="I491" s="21">
        <f t="shared" si="102"/>
        <v>48.938154649728453</v>
      </c>
    </row>
    <row r="492" spans="1:9" ht="39.75" customHeight="1" x14ac:dyDescent="0.25">
      <c r="A492" s="67" t="s">
        <v>423</v>
      </c>
      <c r="B492" s="25" t="s">
        <v>17</v>
      </c>
      <c r="C492" s="59" t="s">
        <v>431</v>
      </c>
      <c r="D492" s="72">
        <v>2016.2229</v>
      </c>
      <c r="E492" s="72">
        <v>962.42514000000006</v>
      </c>
      <c r="F492" s="72">
        <v>962.42514000000006</v>
      </c>
      <c r="G492" s="21">
        <f t="shared" si="100"/>
        <v>0</v>
      </c>
      <c r="H492" s="21">
        <f t="shared" si="101"/>
        <v>1053.7977599999999</v>
      </c>
      <c r="I492" s="21">
        <f t="shared" si="102"/>
        <v>47.73406452233035</v>
      </c>
    </row>
    <row r="493" spans="1:9" ht="39.75" customHeight="1" x14ac:dyDescent="0.25">
      <c r="A493" s="67" t="s">
        <v>424</v>
      </c>
      <c r="B493" s="25" t="s">
        <v>17</v>
      </c>
      <c r="C493" s="59" t="s">
        <v>432</v>
      </c>
      <c r="D493" s="72">
        <v>624.54368999999997</v>
      </c>
      <c r="E493" s="72">
        <v>295.96053000000001</v>
      </c>
      <c r="F493" s="72">
        <v>295.96053000000001</v>
      </c>
      <c r="G493" s="21">
        <f t="shared" si="100"/>
        <v>0</v>
      </c>
      <c r="H493" s="21">
        <f t="shared" si="101"/>
        <v>328.58315999999996</v>
      </c>
      <c r="I493" s="21">
        <f t="shared" si="102"/>
        <v>47.388282795716023</v>
      </c>
    </row>
    <row r="494" spans="1:9" s="88" customFormat="1" ht="54.75" customHeight="1" x14ac:dyDescent="0.25">
      <c r="A494" s="15" t="s">
        <v>29</v>
      </c>
      <c r="B494" s="16"/>
      <c r="C494" s="16" t="s">
        <v>121</v>
      </c>
      <c r="D494" s="18">
        <f>SUM(D495:D511)</f>
        <v>9876.9443099999989</v>
      </c>
      <c r="E494" s="18">
        <f>SUM(E495:E511)</f>
        <v>0</v>
      </c>
      <c r="F494" s="18">
        <f>SUM(F495:F511)</f>
        <v>0</v>
      </c>
      <c r="G494" s="18">
        <f t="shared" si="96"/>
        <v>0</v>
      </c>
      <c r="H494" s="18">
        <f t="shared" si="97"/>
        <v>9876.9443099999989</v>
      </c>
      <c r="I494" s="18">
        <f t="shared" si="98"/>
        <v>0</v>
      </c>
    </row>
    <row r="495" spans="1:9" s="89" customFormat="1" ht="46.5" customHeight="1" x14ac:dyDescent="0.25">
      <c r="A495" s="67" t="s">
        <v>954</v>
      </c>
      <c r="B495" s="73">
        <v>441</v>
      </c>
      <c r="C495" s="59" t="s">
        <v>967</v>
      </c>
      <c r="D495" s="72">
        <v>185.02606</v>
      </c>
      <c r="E495" s="72">
        <v>0</v>
      </c>
      <c r="F495" s="72">
        <v>0</v>
      </c>
      <c r="G495" s="22">
        <f t="shared" ref="G495:G511" si="103">E495-F495</f>
        <v>0</v>
      </c>
      <c r="H495" s="22">
        <f t="shared" ref="H495:H511" si="104">D495-F495</f>
        <v>185.02606</v>
      </c>
      <c r="I495" s="22">
        <f t="shared" ref="I495:I511" si="105">F495/D495*100</f>
        <v>0</v>
      </c>
    </row>
    <row r="496" spans="1:9" s="89" customFormat="1" ht="46.5" customHeight="1" x14ac:dyDescent="0.25">
      <c r="A496" s="67" t="s">
        <v>433</v>
      </c>
      <c r="B496" s="73">
        <v>441</v>
      </c>
      <c r="C496" s="59" t="s">
        <v>255</v>
      </c>
      <c r="D496" s="72">
        <v>1593.66371</v>
      </c>
      <c r="E496" s="72">
        <v>0</v>
      </c>
      <c r="F496" s="72">
        <v>0</v>
      </c>
      <c r="G496" s="22">
        <f t="shared" si="103"/>
        <v>0</v>
      </c>
      <c r="H496" s="22">
        <f t="shared" si="104"/>
        <v>1593.66371</v>
      </c>
      <c r="I496" s="22">
        <f t="shared" si="105"/>
        <v>0</v>
      </c>
    </row>
    <row r="497" spans="1:9" s="89" customFormat="1" ht="41.25" customHeight="1" x14ac:dyDescent="0.25">
      <c r="A497" s="67" t="s">
        <v>434</v>
      </c>
      <c r="B497" s="73">
        <v>441</v>
      </c>
      <c r="C497" s="59" t="s">
        <v>327</v>
      </c>
      <c r="D497" s="72">
        <v>107.1066</v>
      </c>
      <c r="E497" s="72">
        <v>0</v>
      </c>
      <c r="F497" s="72">
        <v>0</v>
      </c>
      <c r="G497" s="22">
        <f t="shared" si="103"/>
        <v>0</v>
      </c>
      <c r="H497" s="22">
        <f t="shared" si="104"/>
        <v>107.1066</v>
      </c>
      <c r="I497" s="22">
        <f t="shared" si="105"/>
        <v>0</v>
      </c>
    </row>
    <row r="498" spans="1:9" s="89" customFormat="1" ht="41.25" customHeight="1" x14ac:dyDescent="0.25">
      <c r="A498" s="67" t="s">
        <v>435</v>
      </c>
      <c r="B498" s="73">
        <v>441</v>
      </c>
      <c r="C498" s="59" t="s">
        <v>437</v>
      </c>
      <c r="D498" s="72">
        <v>564.27948000000004</v>
      </c>
      <c r="E498" s="72">
        <v>0</v>
      </c>
      <c r="F498" s="72">
        <v>0</v>
      </c>
      <c r="G498" s="22">
        <f t="shared" si="103"/>
        <v>0</v>
      </c>
      <c r="H498" s="22">
        <f t="shared" si="104"/>
        <v>564.27948000000004</v>
      </c>
      <c r="I498" s="22">
        <f t="shared" si="105"/>
        <v>0</v>
      </c>
    </row>
    <row r="499" spans="1:9" s="89" customFormat="1" ht="41.25" customHeight="1" x14ac:dyDescent="0.25">
      <c r="A499" s="67" t="s">
        <v>955</v>
      </c>
      <c r="B499" s="73">
        <v>441</v>
      </c>
      <c r="C499" s="59" t="s">
        <v>438</v>
      </c>
      <c r="D499" s="72">
        <v>155.21449000000001</v>
      </c>
      <c r="E499" s="72">
        <v>0</v>
      </c>
      <c r="F499" s="72">
        <v>0</v>
      </c>
      <c r="G499" s="22">
        <f t="shared" si="103"/>
        <v>0</v>
      </c>
      <c r="H499" s="22">
        <f t="shared" si="104"/>
        <v>155.21449000000001</v>
      </c>
      <c r="I499" s="22">
        <f t="shared" si="105"/>
        <v>0</v>
      </c>
    </row>
    <row r="500" spans="1:9" s="89" customFormat="1" ht="41.25" customHeight="1" x14ac:dyDescent="0.25">
      <c r="A500" s="67" t="s">
        <v>956</v>
      </c>
      <c r="B500" s="73">
        <v>441</v>
      </c>
      <c r="C500" s="59" t="s">
        <v>968</v>
      </c>
      <c r="D500" s="72">
        <v>165.97406000000001</v>
      </c>
      <c r="E500" s="72">
        <v>0</v>
      </c>
      <c r="F500" s="72">
        <v>0</v>
      </c>
      <c r="G500" s="22">
        <f t="shared" si="103"/>
        <v>0</v>
      </c>
      <c r="H500" s="22">
        <f t="shared" si="104"/>
        <v>165.97406000000001</v>
      </c>
      <c r="I500" s="22">
        <f t="shared" si="105"/>
        <v>0</v>
      </c>
    </row>
    <row r="501" spans="1:9" s="89" customFormat="1" ht="41.25" customHeight="1" x14ac:dyDescent="0.25">
      <c r="A501" s="67" t="s">
        <v>957</v>
      </c>
      <c r="B501" s="73">
        <v>441</v>
      </c>
      <c r="C501" s="59" t="s">
        <v>969</v>
      </c>
      <c r="D501" s="72">
        <v>165.97633999999999</v>
      </c>
      <c r="E501" s="72">
        <v>0</v>
      </c>
      <c r="F501" s="72">
        <v>0</v>
      </c>
      <c r="G501" s="22">
        <f t="shared" si="103"/>
        <v>0</v>
      </c>
      <c r="H501" s="22">
        <f t="shared" si="104"/>
        <v>165.97633999999999</v>
      </c>
      <c r="I501" s="22">
        <f t="shared" si="105"/>
        <v>0</v>
      </c>
    </row>
    <row r="502" spans="1:9" s="89" customFormat="1" ht="52.5" customHeight="1" x14ac:dyDescent="0.25">
      <c r="A502" s="67" t="s">
        <v>958</v>
      </c>
      <c r="B502" s="73">
        <v>441</v>
      </c>
      <c r="C502" s="59" t="s">
        <v>970</v>
      </c>
      <c r="D502" s="72">
        <v>3123.7058200000001</v>
      </c>
      <c r="E502" s="72">
        <v>0</v>
      </c>
      <c r="F502" s="72">
        <v>0</v>
      </c>
      <c r="G502" s="22">
        <f t="shared" si="103"/>
        <v>0</v>
      </c>
      <c r="H502" s="22">
        <f t="shared" si="104"/>
        <v>3123.7058200000001</v>
      </c>
      <c r="I502" s="22">
        <f t="shared" si="105"/>
        <v>0</v>
      </c>
    </row>
    <row r="503" spans="1:9" s="89" customFormat="1" ht="38.25" customHeight="1" x14ac:dyDescent="0.25">
      <c r="A503" s="67" t="s">
        <v>959</v>
      </c>
      <c r="B503" s="73">
        <v>441</v>
      </c>
      <c r="C503" s="59" t="s">
        <v>971</v>
      </c>
      <c r="D503" s="72">
        <v>371.24892999999997</v>
      </c>
      <c r="E503" s="72">
        <v>0</v>
      </c>
      <c r="F503" s="72">
        <v>0</v>
      </c>
      <c r="G503" s="22">
        <f t="shared" si="103"/>
        <v>0</v>
      </c>
      <c r="H503" s="22">
        <f t="shared" si="104"/>
        <v>371.24892999999997</v>
      </c>
      <c r="I503" s="22">
        <f t="shared" si="105"/>
        <v>0</v>
      </c>
    </row>
    <row r="504" spans="1:9" s="89" customFormat="1" ht="38.25" customHeight="1" x14ac:dyDescent="0.25">
      <c r="A504" s="67" t="s">
        <v>960</v>
      </c>
      <c r="B504" s="73">
        <v>441</v>
      </c>
      <c r="C504" s="59" t="s">
        <v>972</v>
      </c>
      <c r="D504" s="72">
        <v>1188.0503900000001</v>
      </c>
      <c r="E504" s="72">
        <v>0</v>
      </c>
      <c r="F504" s="72">
        <v>0</v>
      </c>
      <c r="G504" s="22">
        <f t="shared" si="103"/>
        <v>0</v>
      </c>
      <c r="H504" s="22">
        <f t="shared" si="104"/>
        <v>1188.0503900000001</v>
      </c>
      <c r="I504" s="22">
        <f t="shared" si="105"/>
        <v>0</v>
      </c>
    </row>
    <row r="505" spans="1:9" s="89" customFormat="1" ht="38.25" customHeight="1" x14ac:dyDescent="0.25">
      <c r="A505" s="67" t="s">
        <v>961</v>
      </c>
      <c r="B505" s="73">
        <v>441</v>
      </c>
      <c r="C505" s="59" t="s">
        <v>973</v>
      </c>
      <c r="D505" s="72">
        <v>734.71532000000002</v>
      </c>
      <c r="E505" s="72">
        <v>0</v>
      </c>
      <c r="F505" s="72">
        <v>0</v>
      </c>
      <c r="G505" s="22">
        <f t="shared" si="103"/>
        <v>0</v>
      </c>
      <c r="H505" s="22">
        <f t="shared" si="104"/>
        <v>734.71532000000002</v>
      </c>
      <c r="I505" s="22">
        <f t="shared" si="105"/>
        <v>0</v>
      </c>
    </row>
    <row r="506" spans="1:9" s="89" customFormat="1" ht="38.25" customHeight="1" x14ac:dyDescent="0.25">
      <c r="A506" s="67" t="s">
        <v>962</v>
      </c>
      <c r="B506" s="73">
        <v>441</v>
      </c>
      <c r="C506" s="59" t="s">
        <v>974</v>
      </c>
      <c r="D506" s="72">
        <v>76.546999999999997</v>
      </c>
      <c r="E506" s="72">
        <v>0</v>
      </c>
      <c r="F506" s="72">
        <v>0</v>
      </c>
      <c r="G506" s="22">
        <f t="shared" si="103"/>
        <v>0</v>
      </c>
      <c r="H506" s="22">
        <f t="shared" si="104"/>
        <v>76.546999999999997</v>
      </c>
      <c r="I506" s="22">
        <f t="shared" si="105"/>
        <v>0</v>
      </c>
    </row>
    <row r="507" spans="1:9" s="89" customFormat="1" ht="38.25" customHeight="1" x14ac:dyDescent="0.25">
      <c r="A507" s="67" t="s">
        <v>436</v>
      </c>
      <c r="B507" s="73">
        <v>441</v>
      </c>
      <c r="C507" s="59" t="s">
        <v>328</v>
      </c>
      <c r="D507" s="72">
        <v>75.552499999999995</v>
      </c>
      <c r="E507" s="72">
        <v>0</v>
      </c>
      <c r="F507" s="72">
        <v>0</v>
      </c>
      <c r="G507" s="22">
        <f t="shared" si="103"/>
        <v>0</v>
      </c>
      <c r="H507" s="22">
        <f t="shared" si="104"/>
        <v>75.552499999999995</v>
      </c>
      <c r="I507" s="22">
        <f t="shared" si="105"/>
        <v>0</v>
      </c>
    </row>
    <row r="508" spans="1:9" s="89" customFormat="1" ht="38.25" customHeight="1" x14ac:dyDescent="0.25">
      <c r="A508" s="67" t="s">
        <v>963</v>
      </c>
      <c r="B508" s="73">
        <v>441</v>
      </c>
      <c r="C508" s="59" t="s">
        <v>975</v>
      </c>
      <c r="D508" s="72">
        <v>318.30106000000001</v>
      </c>
      <c r="E508" s="72">
        <v>0</v>
      </c>
      <c r="F508" s="72">
        <v>0</v>
      </c>
      <c r="G508" s="22">
        <f t="shared" si="103"/>
        <v>0</v>
      </c>
      <c r="H508" s="22">
        <f t="shared" si="104"/>
        <v>318.30106000000001</v>
      </c>
      <c r="I508" s="22">
        <f t="shared" si="105"/>
        <v>0</v>
      </c>
    </row>
    <row r="509" spans="1:9" s="89" customFormat="1" ht="38.25" customHeight="1" x14ac:dyDescent="0.25">
      <c r="A509" s="67" t="s">
        <v>964</v>
      </c>
      <c r="B509" s="73">
        <v>441</v>
      </c>
      <c r="C509" s="59" t="s">
        <v>976</v>
      </c>
      <c r="D509" s="72">
        <v>598.52743999999996</v>
      </c>
      <c r="E509" s="72">
        <v>0</v>
      </c>
      <c r="F509" s="72">
        <v>0</v>
      </c>
      <c r="G509" s="22">
        <f t="shared" si="103"/>
        <v>0</v>
      </c>
      <c r="H509" s="22">
        <f t="shared" si="104"/>
        <v>598.52743999999996</v>
      </c>
      <c r="I509" s="22">
        <f t="shared" si="105"/>
        <v>0</v>
      </c>
    </row>
    <row r="510" spans="1:9" s="89" customFormat="1" ht="38.25" customHeight="1" x14ac:dyDescent="0.25">
      <c r="A510" s="67" t="s">
        <v>965</v>
      </c>
      <c r="B510" s="73">
        <v>441</v>
      </c>
      <c r="C510" s="59" t="s">
        <v>977</v>
      </c>
      <c r="D510" s="72">
        <v>302.25470999999999</v>
      </c>
      <c r="E510" s="72">
        <v>0</v>
      </c>
      <c r="F510" s="72">
        <v>0</v>
      </c>
      <c r="G510" s="22">
        <f t="shared" si="103"/>
        <v>0</v>
      </c>
      <c r="H510" s="22">
        <f t="shared" si="104"/>
        <v>302.25470999999999</v>
      </c>
      <c r="I510" s="22">
        <f t="shared" si="105"/>
        <v>0</v>
      </c>
    </row>
    <row r="511" spans="1:9" s="89" customFormat="1" ht="38.25" customHeight="1" x14ac:dyDescent="0.25">
      <c r="A511" s="67" t="s">
        <v>966</v>
      </c>
      <c r="B511" s="73">
        <v>441</v>
      </c>
      <c r="C511" s="59" t="s">
        <v>978</v>
      </c>
      <c r="D511" s="72">
        <v>150.8004</v>
      </c>
      <c r="E511" s="72">
        <v>0</v>
      </c>
      <c r="F511" s="72">
        <v>0</v>
      </c>
      <c r="G511" s="22">
        <f t="shared" si="103"/>
        <v>0</v>
      </c>
      <c r="H511" s="22">
        <f t="shared" si="104"/>
        <v>150.8004</v>
      </c>
      <c r="I511" s="22">
        <f t="shared" si="105"/>
        <v>0</v>
      </c>
    </row>
    <row r="512" spans="1:9" ht="49.5" customHeight="1" x14ac:dyDescent="0.25">
      <c r="A512" s="15" t="s">
        <v>28</v>
      </c>
      <c r="B512" s="16"/>
      <c r="C512" s="16" t="s">
        <v>120</v>
      </c>
      <c r="D512" s="18">
        <f>SUM(D513:D515)</f>
        <v>50153.858350000002</v>
      </c>
      <c r="E512" s="18">
        <f t="shared" ref="E512:F512" si="106">SUM(E513:E515)</f>
        <v>19434.473150000002</v>
      </c>
      <c r="F512" s="18">
        <f t="shared" si="106"/>
        <v>19434.473150000002</v>
      </c>
      <c r="G512" s="18">
        <f t="shared" ref="G512:G514" si="107">E512-F512</f>
        <v>0</v>
      </c>
      <c r="H512" s="18">
        <f t="shared" ref="H512:H514" si="108">D512-F512</f>
        <v>30719.385200000001</v>
      </c>
      <c r="I512" s="18">
        <f t="shared" ref="I512" si="109">F512/D512*100</f>
        <v>38.749706980420186</v>
      </c>
    </row>
    <row r="513" spans="1:9" ht="61.5" customHeight="1" x14ac:dyDescent="0.25">
      <c r="A513" s="67" t="s">
        <v>282</v>
      </c>
      <c r="B513" s="66">
        <v>441</v>
      </c>
      <c r="C513" s="59" t="s">
        <v>283</v>
      </c>
      <c r="D513" s="72">
        <v>0.1</v>
      </c>
      <c r="E513" s="72">
        <v>0</v>
      </c>
      <c r="F513" s="72">
        <v>0</v>
      </c>
      <c r="G513" s="21">
        <f t="shared" si="107"/>
        <v>0</v>
      </c>
      <c r="H513" s="21">
        <f t="shared" si="108"/>
        <v>0.1</v>
      </c>
      <c r="I513" s="21">
        <f>F513/D513*100</f>
        <v>0</v>
      </c>
    </row>
    <row r="514" spans="1:9" ht="81" customHeight="1" x14ac:dyDescent="0.25">
      <c r="A514" s="67" t="s">
        <v>979</v>
      </c>
      <c r="B514" s="66">
        <v>441</v>
      </c>
      <c r="C514" s="59" t="s">
        <v>981</v>
      </c>
      <c r="D514" s="72">
        <v>3605.4583499999999</v>
      </c>
      <c r="E514" s="72">
        <v>837.94280000000003</v>
      </c>
      <c r="F514" s="72">
        <v>837.94280000000003</v>
      </c>
      <c r="G514" s="21">
        <f t="shared" si="107"/>
        <v>0</v>
      </c>
      <c r="H514" s="21">
        <f t="shared" si="108"/>
        <v>2767.5155500000001</v>
      </c>
      <c r="I514" s="21">
        <f>F514/D514*100</f>
        <v>23.240950765663403</v>
      </c>
    </row>
    <row r="515" spans="1:9" ht="80.25" customHeight="1" x14ac:dyDescent="0.25">
      <c r="A515" s="67" t="s">
        <v>980</v>
      </c>
      <c r="B515" s="66"/>
      <c r="C515" s="59" t="s">
        <v>284</v>
      </c>
      <c r="D515" s="72">
        <v>46548.3</v>
      </c>
      <c r="E515" s="72">
        <v>18596.530350000001</v>
      </c>
      <c r="F515" s="72">
        <v>18596.530350000001</v>
      </c>
      <c r="G515" s="21">
        <f t="shared" ref="G515" si="110">E515-F515</f>
        <v>0</v>
      </c>
      <c r="H515" s="21">
        <f t="shared" ref="H515" si="111">D515-F515</f>
        <v>27951.769650000002</v>
      </c>
      <c r="I515" s="21">
        <f>F515/D515*100</f>
        <v>39.951040854338402</v>
      </c>
    </row>
    <row r="516" spans="1:9" s="87" customFormat="1" ht="42.75" customHeight="1" x14ac:dyDescent="0.25">
      <c r="A516" s="202" t="s">
        <v>58</v>
      </c>
      <c r="B516" s="216"/>
      <c r="C516" s="216"/>
      <c r="D516" s="216"/>
      <c r="E516" s="216"/>
      <c r="F516" s="216"/>
      <c r="G516" s="216"/>
      <c r="H516" s="216"/>
      <c r="I516" s="216"/>
    </row>
    <row r="517" spans="1:9" s="86" customFormat="1" ht="27" customHeight="1" x14ac:dyDescent="0.3">
      <c r="A517" s="8" t="s">
        <v>1</v>
      </c>
      <c r="B517" s="40"/>
      <c r="C517" s="120">
        <v>1500000000</v>
      </c>
      <c r="D517" s="121">
        <f>D519+D526+D528+D530+D523</f>
        <v>76296.677790000002</v>
      </c>
      <c r="E517" s="121">
        <f t="shared" ref="E517:F517" si="112">E519+E526+E528+E530+E523</f>
        <v>40474.643469999995</v>
      </c>
      <c r="F517" s="121">
        <f t="shared" si="112"/>
        <v>40474.643469999995</v>
      </c>
      <c r="G517" s="121">
        <f>E517-F517</f>
        <v>0</v>
      </c>
      <c r="H517" s="121">
        <f t="shared" ref="H517" si="113">D517-F517</f>
        <v>35822.034320000006</v>
      </c>
      <c r="I517" s="121">
        <f>F517/D517*100</f>
        <v>53.049024731329652</v>
      </c>
    </row>
    <row r="518" spans="1:9" ht="30.75" customHeight="1" x14ac:dyDescent="0.25">
      <c r="A518" s="11" t="s">
        <v>5</v>
      </c>
      <c r="B518" s="41"/>
      <c r="C518" s="42"/>
      <c r="D518" s="43"/>
      <c r="E518" s="43"/>
      <c r="F518" s="112"/>
      <c r="G518" s="43"/>
      <c r="H518" s="43"/>
      <c r="I518" s="43"/>
    </row>
    <row r="519" spans="1:9" s="88" customFormat="1" ht="52.5" customHeight="1" x14ac:dyDescent="0.25">
      <c r="A519" s="15" t="s">
        <v>30</v>
      </c>
      <c r="B519" s="16"/>
      <c r="C519" s="44" t="s">
        <v>123</v>
      </c>
      <c r="D519" s="18">
        <f>SUM(D520:D522)</f>
        <v>61398.402560000002</v>
      </c>
      <c r="E519" s="18">
        <f t="shared" ref="E519:F519" si="114">SUM(E520:E522)</f>
        <v>39441.578119999998</v>
      </c>
      <c r="F519" s="18">
        <f t="shared" si="114"/>
        <v>39441.578119999998</v>
      </c>
      <c r="G519" s="18">
        <f t="shared" ref="G519:G522" si="115">E519-F519</f>
        <v>0</v>
      </c>
      <c r="H519" s="18">
        <f t="shared" ref="H519:H522" si="116">D519-F519</f>
        <v>21956.824440000004</v>
      </c>
      <c r="I519" s="18">
        <f t="shared" ref="I519:I522" si="117">F519/D519*100</f>
        <v>64.238769211392324</v>
      </c>
    </row>
    <row r="520" spans="1:9" s="88" customFormat="1" ht="66.75" customHeight="1" x14ac:dyDescent="0.25">
      <c r="A520" s="67" t="s">
        <v>982</v>
      </c>
      <c r="B520" s="105">
        <v>441</v>
      </c>
      <c r="C520" s="59" t="s">
        <v>985</v>
      </c>
      <c r="D520" s="72">
        <v>5200.7330000000002</v>
      </c>
      <c r="E520" s="72">
        <v>5200.7330000000002</v>
      </c>
      <c r="F520" s="72">
        <v>5200.7330000000002</v>
      </c>
      <c r="G520" s="22">
        <f t="shared" si="115"/>
        <v>0</v>
      </c>
      <c r="H520" s="22">
        <f t="shared" si="116"/>
        <v>0</v>
      </c>
      <c r="I520" s="22">
        <f t="shared" si="117"/>
        <v>100</v>
      </c>
    </row>
    <row r="521" spans="1:9" s="88" customFormat="1" ht="81.75" customHeight="1" x14ac:dyDescent="0.25">
      <c r="A521" s="70" t="s">
        <v>983</v>
      </c>
      <c r="B521" s="105">
        <v>441</v>
      </c>
      <c r="C521" s="59" t="s">
        <v>986</v>
      </c>
      <c r="D521" s="72">
        <v>27978</v>
      </c>
      <c r="E521" s="72">
        <v>27978</v>
      </c>
      <c r="F521" s="72">
        <v>27978</v>
      </c>
      <c r="G521" s="22">
        <f t="shared" si="115"/>
        <v>0</v>
      </c>
      <c r="H521" s="22">
        <f t="shared" si="116"/>
        <v>0</v>
      </c>
      <c r="I521" s="22">
        <f t="shared" si="117"/>
        <v>100</v>
      </c>
    </row>
    <row r="522" spans="1:9" s="88" customFormat="1" ht="72.75" customHeight="1" x14ac:dyDescent="0.25">
      <c r="A522" s="67" t="s">
        <v>984</v>
      </c>
      <c r="B522" s="105">
        <v>441</v>
      </c>
      <c r="C522" s="59" t="s">
        <v>987</v>
      </c>
      <c r="D522" s="72">
        <v>28219.669559999998</v>
      </c>
      <c r="E522" s="72">
        <v>6262.84512</v>
      </c>
      <c r="F522" s="72">
        <v>6262.84512</v>
      </c>
      <c r="G522" s="22">
        <f t="shared" si="115"/>
        <v>0</v>
      </c>
      <c r="H522" s="22">
        <f t="shared" si="116"/>
        <v>21956.824439999997</v>
      </c>
      <c r="I522" s="22">
        <f t="shared" si="117"/>
        <v>22.193190840467093</v>
      </c>
    </row>
    <row r="523" spans="1:9" s="88" customFormat="1" ht="54" customHeight="1" x14ac:dyDescent="0.25">
      <c r="A523" s="130" t="s">
        <v>988</v>
      </c>
      <c r="B523" s="167"/>
      <c r="C523" s="74" t="s">
        <v>989</v>
      </c>
      <c r="D523" s="128">
        <f>D524+D525</f>
        <v>1087.2</v>
      </c>
      <c r="E523" s="128">
        <f t="shared" ref="E523:F523" si="118">E524+E525</f>
        <v>884.05859999999996</v>
      </c>
      <c r="F523" s="128">
        <f t="shared" si="118"/>
        <v>884.05859999999996</v>
      </c>
      <c r="G523" s="18">
        <f t="shared" ref="G523" si="119">E523-F523</f>
        <v>0</v>
      </c>
      <c r="H523" s="18">
        <f t="shared" ref="H523" si="120">D523-F523</f>
        <v>203.14140000000009</v>
      </c>
      <c r="I523" s="18">
        <f t="shared" ref="I523" si="121">F523/D523*100</f>
        <v>81.315176600441504</v>
      </c>
    </row>
    <row r="524" spans="1:9" s="88" customFormat="1" ht="117.75" customHeight="1" x14ac:dyDescent="0.25">
      <c r="A524" s="70" t="s">
        <v>990</v>
      </c>
      <c r="B524" s="105">
        <v>441</v>
      </c>
      <c r="C524" s="59" t="s">
        <v>992</v>
      </c>
      <c r="D524" s="72">
        <v>543.6</v>
      </c>
      <c r="E524" s="72">
        <v>442.02929999999998</v>
      </c>
      <c r="F524" s="72">
        <v>442.02929999999998</v>
      </c>
      <c r="G524" s="22">
        <f t="shared" ref="G524:G525" si="122">E524-F524</f>
        <v>0</v>
      </c>
      <c r="H524" s="22">
        <f t="shared" ref="H524:H525" si="123">D524-F524</f>
        <v>101.57070000000004</v>
      </c>
      <c r="I524" s="22">
        <f t="shared" ref="I524:I525" si="124">F524/D524*100</f>
        <v>81.315176600441504</v>
      </c>
    </row>
    <row r="525" spans="1:9" s="88" customFormat="1" ht="105.75" customHeight="1" x14ac:dyDescent="0.25">
      <c r="A525" s="70" t="s">
        <v>991</v>
      </c>
      <c r="B525" s="105">
        <v>441</v>
      </c>
      <c r="C525" s="59" t="s">
        <v>993</v>
      </c>
      <c r="D525" s="72">
        <v>543.6</v>
      </c>
      <c r="E525" s="72">
        <v>442.02929999999998</v>
      </c>
      <c r="F525" s="72">
        <v>442.02929999999998</v>
      </c>
      <c r="G525" s="22">
        <f t="shared" si="122"/>
        <v>0</v>
      </c>
      <c r="H525" s="22">
        <f t="shared" si="123"/>
        <v>101.57070000000004</v>
      </c>
      <c r="I525" s="22">
        <f t="shared" si="124"/>
        <v>81.315176600441504</v>
      </c>
    </row>
    <row r="526" spans="1:9" ht="57.75" customHeight="1" x14ac:dyDescent="0.25">
      <c r="A526" s="15" t="s">
        <v>357</v>
      </c>
      <c r="B526" s="16"/>
      <c r="C526" s="16" t="s">
        <v>124</v>
      </c>
      <c r="D526" s="18">
        <f>SUM(D527)</f>
        <v>500</v>
      </c>
      <c r="E526" s="18">
        <f t="shared" ref="E526:F528" si="125">SUM(E527)</f>
        <v>0</v>
      </c>
      <c r="F526" s="18">
        <f t="shared" si="125"/>
        <v>0</v>
      </c>
      <c r="G526" s="18">
        <f t="shared" ref="G526" si="126">E526-F526</f>
        <v>0</v>
      </c>
      <c r="H526" s="18">
        <f t="shared" ref="H526:H527" si="127">D526-F526</f>
        <v>500</v>
      </c>
      <c r="I526" s="18">
        <f t="shared" ref="I526:I527" si="128">F526/D526*100</f>
        <v>0</v>
      </c>
    </row>
    <row r="527" spans="1:9" ht="58.5" customHeight="1" x14ac:dyDescent="0.25">
      <c r="A527" s="67" t="s">
        <v>59</v>
      </c>
      <c r="B527" s="105">
        <v>441</v>
      </c>
      <c r="C527" s="68" t="s">
        <v>125</v>
      </c>
      <c r="D527" s="72">
        <v>500</v>
      </c>
      <c r="E527" s="127">
        <v>0</v>
      </c>
      <c r="F527" s="127">
        <v>0</v>
      </c>
      <c r="G527" s="22">
        <f>SUM(G535:G535)</f>
        <v>0</v>
      </c>
      <c r="H527" s="22">
        <f t="shared" si="127"/>
        <v>500</v>
      </c>
      <c r="I527" s="22">
        <f t="shared" si="128"/>
        <v>0</v>
      </c>
    </row>
    <row r="528" spans="1:9" ht="58.5" customHeight="1" x14ac:dyDescent="0.25">
      <c r="A528" s="130" t="s">
        <v>358</v>
      </c>
      <c r="B528" s="74"/>
      <c r="C528" s="74" t="s">
        <v>359</v>
      </c>
      <c r="D528" s="128">
        <f>SUM(D529)</f>
        <v>521.43061</v>
      </c>
      <c r="E528" s="128">
        <f t="shared" si="125"/>
        <v>63.777360000000002</v>
      </c>
      <c r="F528" s="128">
        <f t="shared" si="125"/>
        <v>63.777360000000002</v>
      </c>
      <c r="G528" s="18">
        <f t="shared" ref="G528" si="129">E528-F528</f>
        <v>0</v>
      </c>
      <c r="H528" s="18">
        <f t="shared" ref="H528" si="130">D528-F528</f>
        <v>457.65325000000001</v>
      </c>
      <c r="I528" s="18">
        <f t="shared" ref="I528" si="131">F528/D528*100</f>
        <v>12.231226701478075</v>
      </c>
    </row>
    <row r="529" spans="1:9" ht="63.75" customHeight="1" x14ac:dyDescent="0.25">
      <c r="A529" s="193" t="s">
        <v>994</v>
      </c>
      <c r="B529" s="105">
        <v>441</v>
      </c>
      <c r="C529" s="68" t="s">
        <v>360</v>
      </c>
      <c r="D529" s="72">
        <v>521.43061</v>
      </c>
      <c r="E529" s="72">
        <v>63.777360000000002</v>
      </c>
      <c r="F529" s="72">
        <v>63.777360000000002</v>
      </c>
      <c r="G529" s="22">
        <f t="shared" ref="G529:G534" si="132">E529-F529</f>
        <v>0</v>
      </c>
      <c r="H529" s="22">
        <f t="shared" ref="H529:H534" si="133">D529-F529</f>
        <v>457.65325000000001</v>
      </c>
      <c r="I529" s="22">
        <f t="shared" ref="I529:I534" si="134">F529/D529*100</f>
        <v>12.231226701478075</v>
      </c>
    </row>
    <row r="530" spans="1:9" ht="36" customHeight="1" x14ac:dyDescent="0.25">
      <c r="A530" s="148" t="s">
        <v>361</v>
      </c>
      <c r="B530" s="152"/>
      <c r="C530" s="149" t="s">
        <v>362</v>
      </c>
      <c r="D530" s="128">
        <f>SUM(D531:D534)</f>
        <v>12789.644620000001</v>
      </c>
      <c r="E530" s="128">
        <f>SUM(E531:E534)</f>
        <v>85.229389999999995</v>
      </c>
      <c r="F530" s="128">
        <f>SUM(F531:F534)</f>
        <v>85.229389999999995</v>
      </c>
      <c r="G530" s="18">
        <f t="shared" si="132"/>
        <v>0</v>
      </c>
      <c r="H530" s="18">
        <f t="shared" si="133"/>
        <v>12704.415230000001</v>
      </c>
      <c r="I530" s="18">
        <f t="shared" si="134"/>
        <v>0.66639373127476309</v>
      </c>
    </row>
    <row r="531" spans="1:9" ht="96" customHeight="1" x14ac:dyDescent="0.25">
      <c r="A531" s="70" t="s">
        <v>995</v>
      </c>
      <c r="B531" s="105">
        <v>441</v>
      </c>
      <c r="C531" s="59" t="s">
        <v>999</v>
      </c>
      <c r="D531" s="72">
        <v>9853.1758200000004</v>
      </c>
      <c r="E531" s="72">
        <v>0</v>
      </c>
      <c r="F531" s="72">
        <v>0</v>
      </c>
      <c r="G531" s="22">
        <f t="shared" si="132"/>
        <v>0</v>
      </c>
      <c r="H531" s="22">
        <f t="shared" si="133"/>
        <v>9853.1758200000004</v>
      </c>
      <c r="I531" s="22">
        <f t="shared" si="134"/>
        <v>0</v>
      </c>
    </row>
    <row r="532" spans="1:9" ht="132" customHeight="1" x14ac:dyDescent="0.25">
      <c r="A532" s="70" t="s">
        <v>996</v>
      </c>
      <c r="B532" s="105">
        <v>441</v>
      </c>
      <c r="C532" s="59" t="s">
        <v>1000</v>
      </c>
      <c r="D532" s="72">
        <v>244.98438999999999</v>
      </c>
      <c r="E532" s="72">
        <v>36.748390000000001</v>
      </c>
      <c r="F532" s="72">
        <v>36.748390000000001</v>
      </c>
      <c r="G532" s="22">
        <f t="shared" si="132"/>
        <v>0</v>
      </c>
      <c r="H532" s="22">
        <f t="shared" si="133"/>
        <v>208.23599999999999</v>
      </c>
      <c r="I532" s="22">
        <f t="shared" si="134"/>
        <v>15.000298590453049</v>
      </c>
    </row>
    <row r="533" spans="1:9" ht="138.75" customHeight="1" x14ac:dyDescent="0.25">
      <c r="A533" s="70" t="s">
        <v>997</v>
      </c>
      <c r="B533" s="105">
        <v>441</v>
      </c>
      <c r="C533" s="59" t="s">
        <v>1001</v>
      </c>
      <c r="D533" s="72">
        <v>969.62</v>
      </c>
      <c r="E533" s="72">
        <v>48.481000000000002</v>
      </c>
      <c r="F533" s="72">
        <v>48.481000000000002</v>
      </c>
      <c r="G533" s="22">
        <f t="shared" si="132"/>
        <v>0</v>
      </c>
      <c r="H533" s="22">
        <f t="shared" si="133"/>
        <v>921.13900000000001</v>
      </c>
      <c r="I533" s="22">
        <f t="shared" si="134"/>
        <v>5</v>
      </c>
    </row>
    <row r="534" spans="1:9" ht="150.75" customHeight="1" x14ac:dyDescent="0.25">
      <c r="A534" s="70" t="s">
        <v>998</v>
      </c>
      <c r="B534" s="105">
        <v>441</v>
      </c>
      <c r="C534" s="59" t="s">
        <v>1002</v>
      </c>
      <c r="D534" s="72">
        <v>1721.8644099999999</v>
      </c>
      <c r="E534" s="72">
        <v>0</v>
      </c>
      <c r="F534" s="72">
        <v>0</v>
      </c>
      <c r="G534" s="22">
        <f t="shared" si="132"/>
        <v>0</v>
      </c>
      <c r="H534" s="22">
        <f t="shared" si="133"/>
        <v>1721.8644099999999</v>
      </c>
      <c r="I534" s="22">
        <f t="shared" si="134"/>
        <v>0</v>
      </c>
    </row>
    <row r="535" spans="1:9" s="87" customFormat="1" ht="40.5" customHeight="1" x14ac:dyDescent="0.25">
      <c r="A535" s="211" t="s">
        <v>56</v>
      </c>
      <c r="B535" s="212"/>
      <c r="C535" s="212"/>
      <c r="D535" s="212"/>
      <c r="E535" s="212"/>
      <c r="F535" s="212"/>
      <c r="G535" s="212"/>
      <c r="H535" s="212"/>
      <c r="I535" s="212"/>
    </row>
    <row r="536" spans="1:9" s="87" customFormat="1" ht="18.75" customHeight="1" x14ac:dyDescent="0.25">
      <c r="A536" s="212"/>
      <c r="B536" s="212"/>
      <c r="C536" s="212"/>
      <c r="D536" s="212"/>
      <c r="E536" s="212"/>
      <c r="F536" s="212"/>
      <c r="G536" s="212"/>
      <c r="H536" s="212"/>
      <c r="I536" s="212"/>
    </row>
    <row r="537" spans="1:9" s="86" customFormat="1" ht="25.5" customHeight="1" x14ac:dyDescent="0.3">
      <c r="A537" s="45" t="s">
        <v>1</v>
      </c>
      <c r="B537" s="27"/>
      <c r="C537" s="122" t="s">
        <v>126</v>
      </c>
      <c r="D537" s="121">
        <f>D539+D542+D544+D549+D601+D619</f>
        <v>440244.79676999996</v>
      </c>
      <c r="E537" s="121">
        <f>E539+E542+E544+E549+E601+E619</f>
        <v>46979.017670000001</v>
      </c>
      <c r="F537" s="121">
        <f>F539+F542+F544+F549+F601+F619</f>
        <v>46979.017670000001</v>
      </c>
      <c r="G537" s="121">
        <f>E537-F537</f>
        <v>0</v>
      </c>
      <c r="H537" s="117">
        <f t="shared" ref="H537:H603" si="135">D537-F537</f>
        <v>393265.77909999993</v>
      </c>
      <c r="I537" s="117">
        <f t="shared" ref="I537:I603" si="136">F537/D537*100</f>
        <v>10.671112529819078</v>
      </c>
    </row>
    <row r="538" spans="1:9" ht="32.25" customHeight="1" x14ac:dyDescent="0.25">
      <c r="A538" s="42" t="s">
        <v>5</v>
      </c>
      <c r="B538" s="29"/>
      <c r="C538" s="46"/>
      <c r="D538" s="47"/>
      <c r="E538" s="47"/>
      <c r="F538" s="111"/>
      <c r="G538" s="47"/>
      <c r="H538" s="47"/>
      <c r="I538" s="47"/>
    </row>
    <row r="539" spans="1:9" ht="45.75" customHeight="1" x14ac:dyDescent="0.25">
      <c r="A539" s="148" t="s">
        <v>256</v>
      </c>
      <c r="B539" s="153"/>
      <c r="C539" s="149" t="s">
        <v>258</v>
      </c>
      <c r="D539" s="18">
        <f>SUM(D540:D541)</f>
        <v>96535.488289999994</v>
      </c>
      <c r="E539" s="18">
        <f>SUM(E540:E541)</f>
        <v>0</v>
      </c>
      <c r="F539" s="18">
        <f>SUM(F540:F541)</f>
        <v>0</v>
      </c>
      <c r="G539" s="18">
        <f t="shared" ref="G539:G541" si="137">E539-F539</f>
        <v>0</v>
      </c>
      <c r="H539" s="18">
        <f t="shared" ref="H539:H541" si="138">D539-F539</f>
        <v>96535.488289999994</v>
      </c>
      <c r="I539" s="18">
        <f t="shared" si="136"/>
        <v>0</v>
      </c>
    </row>
    <row r="540" spans="1:9" ht="48" customHeight="1" x14ac:dyDescent="0.25">
      <c r="A540" s="67" t="s">
        <v>363</v>
      </c>
      <c r="B540" s="75">
        <v>441</v>
      </c>
      <c r="C540" s="59" t="s">
        <v>364</v>
      </c>
      <c r="D540" s="72">
        <v>96444.818429999999</v>
      </c>
      <c r="E540" s="72">
        <v>0</v>
      </c>
      <c r="F540" s="72">
        <v>0</v>
      </c>
      <c r="G540" s="22">
        <f t="shared" si="137"/>
        <v>0</v>
      </c>
      <c r="H540" s="22">
        <f t="shared" si="138"/>
        <v>96444.818429999999</v>
      </c>
      <c r="I540" s="22">
        <f>F540/D540*100</f>
        <v>0</v>
      </c>
    </row>
    <row r="541" spans="1:9" ht="91.5" customHeight="1" x14ac:dyDescent="0.25">
      <c r="A541" s="67" t="s">
        <v>216</v>
      </c>
      <c r="B541" s="75">
        <v>441</v>
      </c>
      <c r="C541" s="59" t="s">
        <v>257</v>
      </c>
      <c r="D541" s="72">
        <v>90.66986</v>
      </c>
      <c r="E541" s="72">
        <v>0</v>
      </c>
      <c r="F541" s="72">
        <v>0</v>
      </c>
      <c r="G541" s="22">
        <f t="shared" si="137"/>
        <v>0</v>
      </c>
      <c r="H541" s="22">
        <f t="shared" si="138"/>
        <v>90.66986</v>
      </c>
      <c r="I541" s="22">
        <f>F541/D541*100</f>
        <v>0</v>
      </c>
    </row>
    <row r="542" spans="1:9" ht="59.25" customHeight="1" x14ac:dyDescent="0.25">
      <c r="A542" s="155" t="s">
        <v>259</v>
      </c>
      <c r="B542" s="174"/>
      <c r="C542" s="175" t="s">
        <v>260</v>
      </c>
      <c r="D542" s="176">
        <f>D543</f>
        <v>5009.76</v>
      </c>
      <c r="E542" s="176">
        <f>E543</f>
        <v>5009.76</v>
      </c>
      <c r="F542" s="186">
        <f>F543</f>
        <v>5009.76</v>
      </c>
      <c r="G542" s="18">
        <f t="shared" ref="G542:G543" si="139">E542-F542</f>
        <v>0</v>
      </c>
      <c r="H542" s="18">
        <f t="shared" ref="H542:H543" si="140">D542-F542</f>
        <v>0</v>
      </c>
      <c r="I542" s="156">
        <f t="shared" ref="I542:I543" si="141">F542/D542*100</f>
        <v>100</v>
      </c>
    </row>
    <row r="543" spans="1:9" ht="106.5" customHeight="1" x14ac:dyDescent="0.25">
      <c r="A543" s="70" t="s">
        <v>261</v>
      </c>
      <c r="B543" s="154" t="s">
        <v>17</v>
      </c>
      <c r="C543" s="59" t="s">
        <v>262</v>
      </c>
      <c r="D543" s="72">
        <v>5009.76</v>
      </c>
      <c r="E543" s="72">
        <v>5009.76</v>
      </c>
      <c r="F543" s="72">
        <v>5009.76</v>
      </c>
      <c r="G543" s="22">
        <f t="shared" si="139"/>
        <v>0</v>
      </c>
      <c r="H543" s="22">
        <f t="shared" si="140"/>
        <v>0</v>
      </c>
      <c r="I543" s="22">
        <f t="shared" si="141"/>
        <v>100</v>
      </c>
    </row>
    <row r="544" spans="1:9" s="88" customFormat="1" ht="54" customHeight="1" x14ac:dyDescent="0.25">
      <c r="A544" s="15" t="s">
        <v>31</v>
      </c>
      <c r="B544" s="16"/>
      <c r="C544" s="16" t="s">
        <v>127</v>
      </c>
      <c r="D544" s="18">
        <f>SUM(D545:D548)</f>
        <v>234870.36699999997</v>
      </c>
      <c r="E544" s="18">
        <f>SUM(E545:E548)</f>
        <v>8207.1887200000001</v>
      </c>
      <c r="F544" s="18">
        <f>SUM(F545:F548)</f>
        <v>8207.1887200000001</v>
      </c>
      <c r="G544" s="18">
        <f t="shared" ref="G544:G603" si="142">E544-F544</f>
        <v>0</v>
      </c>
      <c r="H544" s="18">
        <f t="shared" si="135"/>
        <v>226663.17827999996</v>
      </c>
      <c r="I544" s="18">
        <f t="shared" si="136"/>
        <v>3.4943483185343691</v>
      </c>
    </row>
    <row r="545" spans="1:9" s="88" customFormat="1" ht="77.25" customHeight="1" x14ac:dyDescent="0.25">
      <c r="A545" s="70" t="s">
        <v>365</v>
      </c>
      <c r="B545" s="75">
        <v>441</v>
      </c>
      <c r="C545" s="59" t="s">
        <v>367</v>
      </c>
      <c r="D545" s="72">
        <v>1274.0115499999999</v>
      </c>
      <c r="E545" s="72">
        <v>1274.0115499999999</v>
      </c>
      <c r="F545" s="72">
        <v>1274.0115499999999</v>
      </c>
      <c r="G545" s="22">
        <f t="shared" si="142"/>
        <v>0</v>
      </c>
      <c r="H545" s="22">
        <f t="shared" si="135"/>
        <v>0</v>
      </c>
      <c r="I545" s="22">
        <f t="shared" si="136"/>
        <v>100</v>
      </c>
    </row>
    <row r="546" spans="1:9" s="88" customFormat="1" ht="89.25" customHeight="1" x14ac:dyDescent="0.25">
      <c r="A546" s="70" t="s">
        <v>366</v>
      </c>
      <c r="B546" s="75">
        <v>441</v>
      </c>
      <c r="C546" s="59" t="s">
        <v>368</v>
      </c>
      <c r="D546" s="72">
        <v>1930.9155900000001</v>
      </c>
      <c r="E546" s="72">
        <v>1930.9155900000001</v>
      </c>
      <c r="F546" s="72">
        <v>1930.9155900000001</v>
      </c>
      <c r="G546" s="22">
        <f t="shared" si="142"/>
        <v>0</v>
      </c>
      <c r="H546" s="22">
        <f t="shared" si="135"/>
        <v>0</v>
      </c>
      <c r="I546" s="22">
        <f t="shared" si="136"/>
        <v>100</v>
      </c>
    </row>
    <row r="547" spans="1:9" s="88" customFormat="1" ht="30" customHeight="1" x14ac:dyDescent="0.25">
      <c r="A547" s="67" t="s">
        <v>1003</v>
      </c>
      <c r="B547" s="75">
        <v>441</v>
      </c>
      <c r="C547" s="59" t="s">
        <v>1004</v>
      </c>
      <c r="D547" s="72">
        <v>220898.14027999999</v>
      </c>
      <c r="E547" s="72">
        <v>5002.2615800000003</v>
      </c>
      <c r="F547" s="72">
        <v>5002.2615800000003</v>
      </c>
      <c r="G547" s="22">
        <f t="shared" si="142"/>
        <v>0</v>
      </c>
      <c r="H547" s="22">
        <f t="shared" si="135"/>
        <v>215895.8787</v>
      </c>
      <c r="I547" s="22">
        <f t="shared" si="136"/>
        <v>2.2645104995720522</v>
      </c>
    </row>
    <row r="548" spans="1:9" s="88" customFormat="1" ht="83.25" customHeight="1" x14ac:dyDescent="0.25">
      <c r="A548" s="67" t="s">
        <v>216</v>
      </c>
      <c r="B548" s="75">
        <v>441</v>
      </c>
      <c r="C548" s="59" t="s">
        <v>224</v>
      </c>
      <c r="D548" s="72">
        <v>10767.299580000001</v>
      </c>
      <c r="E548" s="72">
        <v>0</v>
      </c>
      <c r="F548" s="72">
        <v>0</v>
      </c>
      <c r="G548" s="22">
        <f t="shared" si="142"/>
        <v>0</v>
      </c>
      <c r="H548" s="22">
        <f t="shared" si="135"/>
        <v>10767.299580000001</v>
      </c>
      <c r="I548" s="22">
        <f t="shared" si="136"/>
        <v>0</v>
      </c>
    </row>
    <row r="549" spans="1:9" s="95" customFormat="1" ht="66.75" customHeight="1" x14ac:dyDescent="0.25">
      <c r="A549" s="15" t="s">
        <v>40</v>
      </c>
      <c r="B549" s="16"/>
      <c r="C549" s="16" t="s">
        <v>128</v>
      </c>
      <c r="D549" s="18">
        <f>SUM(D550:D600)</f>
        <v>53589.731529999997</v>
      </c>
      <c r="E549" s="18">
        <f>SUM(E550:E600)</f>
        <v>13725.514900000002</v>
      </c>
      <c r="F549" s="18">
        <f>SUM(F550:F600)</f>
        <v>13725.514900000002</v>
      </c>
      <c r="G549" s="18">
        <f t="shared" si="142"/>
        <v>0</v>
      </c>
      <c r="H549" s="18">
        <f t="shared" si="135"/>
        <v>39864.216629999995</v>
      </c>
      <c r="I549" s="18">
        <f t="shared" si="136"/>
        <v>25.612210601048336</v>
      </c>
    </row>
    <row r="550" spans="1:9" ht="47.25" customHeight="1" x14ac:dyDescent="0.25">
      <c r="A550" s="67" t="s">
        <v>1005</v>
      </c>
      <c r="B550" s="25" t="s">
        <v>17</v>
      </c>
      <c r="C550" s="59" t="s">
        <v>1053</v>
      </c>
      <c r="D550" s="72">
        <v>638.21582000000001</v>
      </c>
      <c r="E550" s="72">
        <v>0</v>
      </c>
      <c r="F550" s="72">
        <v>0</v>
      </c>
      <c r="G550" s="22">
        <f t="shared" si="142"/>
        <v>0</v>
      </c>
      <c r="H550" s="22">
        <f t="shared" si="135"/>
        <v>638.21582000000001</v>
      </c>
      <c r="I550" s="22">
        <f t="shared" si="136"/>
        <v>0</v>
      </c>
    </row>
    <row r="551" spans="1:9" ht="47.25" customHeight="1" x14ac:dyDescent="0.25">
      <c r="A551" s="67" t="s">
        <v>1006</v>
      </c>
      <c r="B551" s="25" t="s">
        <v>17</v>
      </c>
      <c r="C551" s="59" t="s">
        <v>1054</v>
      </c>
      <c r="D551" s="72">
        <v>943.91156999999998</v>
      </c>
      <c r="E551" s="72">
        <v>943.91156999999998</v>
      </c>
      <c r="F551" s="72">
        <v>943.91156999999998</v>
      </c>
      <c r="G551" s="22">
        <f t="shared" si="142"/>
        <v>0</v>
      </c>
      <c r="H551" s="22">
        <f t="shared" si="135"/>
        <v>0</v>
      </c>
      <c r="I551" s="22">
        <f t="shared" si="136"/>
        <v>100</v>
      </c>
    </row>
    <row r="552" spans="1:9" ht="51" customHeight="1" x14ac:dyDescent="0.25">
      <c r="A552" s="67" t="s">
        <v>1007</v>
      </c>
      <c r="B552" s="25" t="s">
        <v>17</v>
      </c>
      <c r="C552" s="59" t="s">
        <v>1055</v>
      </c>
      <c r="D552" s="72">
        <v>160.04241999999999</v>
      </c>
      <c r="E552" s="72">
        <v>0</v>
      </c>
      <c r="F552" s="72">
        <v>0</v>
      </c>
      <c r="G552" s="22">
        <f t="shared" si="142"/>
        <v>0</v>
      </c>
      <c r="H552" s="22">
        <f t="shared" si="135"/>
        <v>160.04241999999999</v>
      </c>
      <c r="I552" s="22">
        <f t="shared" si="136"/>
        <v>0</v>
      </c>
    </row>
    <row r="553" spans="1:9" ht="34.5" customHeight="1" x14ac:dyDescent="0.25">
      <c r="A553" s="67" t="s">
        <v>1008</v>
      </c>
      <c r="B553" s="25" t="s">
        <v>17</v>
      </c>
      <c r="C553" s="59" t="s">
        <v>1056</v>
      </c>
      <c r="D553" s="72">
        <v>235.87056000000001</v>
      </c>
      <c r="E553" s="72">
        <v>0</v>
      </c>
      <c r="F553" s="72">
        <v>0</v>
      </c>
      <c r="G553" s="22">
        <f t="shared" si="142"/>
        <v>0</v>
      </c>
      <c r="H553" s="22">
        <f t="shared" si="135"/>
        <v>235.87056000000001</v>
      </c>
      <c r="I553" s="22">
        <f t="shared" si="136"/>
        <v>0</v>
      </c>
    </row>
    <row r="554" spans="1:9" ht="42" customHeight="1" x14ac:dyDescent="0.25">
      <c r="A554" s="67" t="s">
        <v>184</v>
      </c>
      <c r="B554" s="25" t="s">
        <v>17</v>
      </c>
      <c r="C554" s="59" t="s">
        <v>189</v>
      </c>
      <c r="D554" s="72">
        <v>500</v>
      </c>
      <c r="E554" s="72">
        <v>450</v>
      </c>
      <c r="F554" s="72">
        <v>450</v>
      </c>
      <c r="G554" s="22">
        <f t="shared" si="142"/>
        <v>0</v>
      </c>
      <c r="H554" s="22">
        <f t="shared" si="135"/>
        <v>50</v>
      </c>
      <c r="I554" s="22">
        <f t="shared" si="136"/>
        <v>90</v>
      </c>
    </row>
    <row r="555" spans="1:9" ht="60" customHeight="1" x14ac:dyDescent="0.25">
      <c r="A555" s="67" t="s">
        <v>185</v>
      </c>
      <c r="B555" s="25" t="s">
        <v>17</v>
      </c>
      <c r="C555" s="59" t="s">
        <v>190</v>
      </c>
      <c r="D555" s="72">
        <v>1000</v>
      </c>
      <c r="E555" s="72">
        <v>310.26319999999998</v>
      </c>
      <c r="F555" s="72">
        <v>310.26319999999998</v>
      </c>
      <c r="G555" s="22">
        <f t="shared" si="142"/>
        <v>0</v>
      </c>
      <c r="H555" s="22">
        <f t="shared" si="135"/>
        <v>689.73680000000002</v>
      </c>
      <c r="I555" s="22">
        <f t="shared" si="136"/>
        <v>31.026319999999995</v>
      </c>
    </row>
    <row r="556" spans="1:9" ht="33" customHeight="1" x14ac:dyDescent="0.25">
      <c r="A556" s="67" t="s">
        <v>1009</v>
      </c>
      <c r="B556" s="25" t="s">
        <v>17</v>
      </c>
      <c r="C556" s="59" t="s">
        <v>1057</v>
      </c>
      <c r="D556" s="72">
        <v>454.92358000000002</v>
      </c>
      <c r="E556" s="72">
        <v>0</v>
      </c>
      <c r="F556" s="72">
        <v>0</v>
      </c>
      <c r="G556" s="22">
        <f t="shared" si="142"/>
        <v>0</v>
      </c>
      <c r="H556" s="22">
        <f t="shared" si="135"/>
        <v>454.92358000000002</v>
      </c>
      <c r="I556" s="22">
        <f t="shared" si="136"/>
        <v>0</v>
      </c>
    </row>
    <row r="557" spans="1:9" ht="41.25" customHeight="1" x14ac:dyDescent="0.25">
      <c r="A557" s="67" t="s">
        <v>1010</v>
      </c>
      <c r="B557" s="25" t="s">
        <v>17</v>
      </c>
      <c r="C557" s="59" t="s">
        <v>1058</v>
      </c>
      <c r="D557" s="72">
        <v>2465.0059500000002</v>
      </c>
      <c r="E557" s="72">
        <v>0</v>
      </c>
      <c r="F557" s="72">
        <v>0</v>
      </c>
      <c r="G557" s="22">
        <f t="shared" si="142"/>
        <v>0</v>
      </c>
      <c r="H557" s="22">
        <f t="shared" si="135"/>
        <v>2465.0059500000002</v>
      </c>
      <c r="I557" s="22">
        <f t="shared" si="136"/>
        <v>0</v>
      </c>
    </row>
    <row r="558" spans="1:9" ht="72.75" customHeight="1" x14ac:dyDescent="0.25">
      <c r="A558" s="67" t="s">
        <v>369</v>
      </c>
      <c r="B558" s="25" t="s">
        <v>17</v>
      </c>
      <c r="C558" s="59" t="s">
        <v>370</v>
      </c>
      <c r="D558" s="72">
        <v>1281.11365</v>
      </c>
      <c r="E558" s="72">
        <v>0</v>
      </c>
      <c r="F558" s="72">
        <v>0</v>
      </c>
      <c r="G558" s="22">
        <f t="shared" si="142"/>
        <v>0</v>
      </c>
      <c r="H558" s="22">
        <f t="shared" si="135"/>
        <v>1281.11365</v>
      </c>
      <c r="I558" s="22">
        <f t="shared" si="136"/>
        <v>0</v>
      </c>
    </row>
    <row r="559" spans="1:9" ht="36" customHeight="1" x14ac:dyDescent="0.25">
      <c r="A559" s="67" t="s">
        <v>1011</v>
      </c>
      <c r="B559" s="25" t="s">
        <v>17</v>
      </c>
      <c r="C559" s="59" t="s">
        <v>1059</v>
      </c>
      <c r="D559" s="72">
        <v>619.92719999999997</v>
      </c>
      <c r="E559" s="72">
        <v>599.56273999999996</v>
      </c>
      <c r="F559" s="72">
        <v>599.56273999999996</v>
      </c>
      <c r="G559" s="22">
        <f t="shared" si="142"/>
        <v>0</v>
      </c>
      <c r="H559" s="22">
        <f t="shared" si="135"/>
        <v>20.364460000000008</v>
      </c>
      <c r="I559" s="22">
        <f t="shared" si="136"/>
        <v>96.715023957651809</v>
      </c>
    </row>
    <row r="560" spans="1:9" ht="36" customHeight="1" x14ac:dyDescent="0.25">
      <c r="A560" s="67" t="s">
        <v>1012</v>
      </c>
      <c r="B560" s="25" t="s">
        <v>17</v>
      </c>
      <c r="C560" s="59" t="s">
        <v>1060</v>
      </c>
      <c r="D560" s="72">
        <v>24.951319999999999</v>
      </c>
      <c r="E560" s="72">
        <v>24.835080000000001</v>
      </c>
      <c r="F560" s="72">
        <v>24.835080000000001</v>
      </c>
      <c r="G560" s="22">
        <f t="shared" si="142"/>
        <v>0</v>
      </c>
      <c r="H560" s="22">
        <f t="shared" si="135"/>
        <v>0.11623999999999768</v>
      </c>
      <c r="I560" s="22">
        <f t="shared" si="136"/>
        <v>99.534132863511843</v>
      </c>
    </row>
    <row r="561" spans="1:9" ht="36" customHeight="1" x14ac:dyDescent="0.25">
      <c r="A561" s="67" t="s">
        <v>1013</v>
      </c>
      <c r="B561" s="25" t="s">
        <v>17</v>
      </c>
      <c r="C561" s="59" t="s">
        <v>1061</v>
      </c>
      <c r="D561" s="72">
        <v>1692.55</v>
      </c>
      <c r="E561" s="72">
        <v>0</v>
      </c>
      <c r="F561" s="72">
        <v>0</v>
      </c>
      <c r="G561" s="22">
        <f t="shared" si="142"/>
        <v>0</v>
      </c>
      <c r="H561" s="22">
        <f t="shared" si="135"/>
        <v>1692.55</v>
      </c>
      <c r="I561" s="22">
        <f t="shared" si="136"/>
        <v>0</v>
      </c>
    </row>
    <row r="562" spans="1:9" ht="36" customHeight="1" x14ac:dyDescent="0.25">
      <c r="A562" s="67" t="s">
        <v>1014</v>
      </c>
      <c r="B562" s="25" t="s">
        <v>17</v>
      </c>
      <c r="C562" s="59" t="s">
        <v>1062</v>
      </c>
      <c r="D562" s="72">
        <v>3675.23</v>
      </c>
      <c r="E562" s="72">
        <v>0</v>
      </c>
      <c r="F562" s="72">
        <v>0</v>
      </c>
      <c r="G562" s="22">
        <f t="shared" si="142"/>
        <v>0</v>
      </c>
      <c r="H562" s="22">
        <f t="shared" si="135"/>
        <v>3675.23</v>
      </c>
      <c r="I562" s="22">
        <f t="shared" si="136"/>
        <v>0</v>
      </c>
    </row>
    <row r="563" spans="1:9" ht="36" customHeight="1" x14ac:dyDescent="0.25">
      <c r="A563" s="67" t="s">
        <v>1015</v>
      </c>
      <c r="B563" s="25" t="s">
        <v>17</v>
      </c>
      <c r="C563" s="59" t="s">
        <v>1063</v>
      </c>
      <c r="D563" s="72">
        <v>2106.4899999999998</v>
      </c>
      <c r="E563" s="72">
        <v>0</v>
      </c>
      <c r="F563" s="72">
        <v>0</v>
      </c>
      <c r="G563" s="22">
        <f t="shared" si="142"/>
        <v>0</v>
      </c>
      <c r="H563" s="22">
        <f t="shared" si="135"/>
        <v>2106.4899999999998</v>
      </c>
      <c r="I563" s="22">
        <f t="shared" si="136"/>
        <v>0</v>
      </c>
    </row>
    <row r="564" spans="1:9" ht="36" customHeight="1" x14ac:dyDescent="0.25">
      <c r="A564" s="67" t="s">
        <v>1016</v>
      </c>
      <c r="B564" s="25" t="s">
        <v>17</v>
      </c>
      <c r="C564" s="59" t="s">
        <v>1064</v>
      </c>
      <c r="D564" s="72">
        <v>6160.67</v>
      </c>
      <c r="E564" s="72">
        <v>0</v>
      </c>
      <c r="F564" s="72">
        <v>0</v>
      </c>
      <c r="G564" s="22">
        <f t="shared" si="142"/>
        <v>0</v>
      </c>
      <c r="H564" s="22">
        <f t="shared" si="135"/>
        <v>6160.67</v>
      </c>
      <c r="I564" s="22">
        <f t="shared" si="136"/>
        <v>0</v>
      </c>
    </row>
    <row r="565" spans="1:9" ht="36" customHeight="1" x14ac:dyDescent="0.25">
      <c r="A565" s="67" t="s">
        <v>1017</v>
      </c>
      <c r="B565" s="25" t="s">
        <v>17</v>
      </c>
      <c r="C565" s="59" t="s">
        <v>1065</v>
      </c>
      <c r="D565" s="72">
        <v>1969.66</v>
      </c>
      <c r="E565" s="72">
        <v>0</v>
      </c>
      <c r="F565" s="72">
        <v>0</v>
      </c>
      <c r="G565" s="22">
        <f t="shared" si="142"/>
        <v>0</v>
      </c>
      <c r="H565" s="22">
        <f t="shared" si="135"/>
        <v>1969.66</v>
      </c>
      <c r="I565" s="22">
        <f t="shared" si="136"/>
        <v>0</v>
      </c>
    </row>
    <row r="566" spans="1:9" ht="36" customHeight="1" x14ac:dyDescent="0.25">
      <c r="A566" s="67" t="s">
        <v>1018</v>
      </c>
      <c r="B566" s="25" t="s">
        <v>17</v>
      </c>
      <c r="C566" s="59" t="s">
        <v>1066</v>
      </c>
      <c r="D566" s="72">
        <v>4551.49</v>
      </c>
      <c r="E566" s="72">
        <v>0</v>
      </c>
      <c r="F566" s="72">
        <v>0</v>
      </c>
      <c r="G566" s="22">
        <f t="shared" si="142"/>
        <v>0</v>
      </c>
      <c r="H566" s="22">
        <f t="shared" si="135"/>
        <v>4551.49</v>
      </c>
      <c r="I566" s="22">
        <f t="shared" si="136"/>
        <v>0</v>
      </c>
    </row>
    <row r="567" spans="1:9" ht="47.25" customHeight="1" x14ac:dyDescent="0.25">
      <c r="A567" s="67" t="s">
        <v>1019</v>
      </c>
      <c r="B567" s="25" t="s">
        <v>17</v>
      </c>
      <c r="C567" s="59" t="s">
        <v>1067</v>
      </c>
      <c r="D567" s="72">
        <v>3131.2</v>
      </c>
      <c r="E567" s="72">
        <v>0</v>
      </c>
      <c r="F567" s="72">
        <v>0</v>
      </c>
      <c r="G567" s="22">
        <f t="shared" si="142"/>
        <v>0</v>
      </c>
      <c r="H567" s="22">
        <f t="shared" si="135"/>
        <v>3131.2</v>
      </c>
      <c r="I567" s="22">
        <f t="shared" si="136"/>
        <v>0</v>
      </c>
    </row>
    <row r="568" spans="1:9" ht="42.75" customHeight="1" x14ac:dyDescent="0.25">
      <c r="A568" s="67" t="s">
        <v>1020</v>
      </c>
      <c r="B568" s="25" t="s">
        <v>17</v>
      </c>
      <c r="C568" s="59" t="s">
        <v>1068</v>
      </c>
      <c r="D568" s="72">
        <v>4245.3745799999997</v>
      </c>
      <c r="E568" s="72">
        <v>4245.3745799999997</v>
      </c>
      <c r="F568" s="72">
        <v>4245.3745799999997</v>
      </c>
      <c r="G568" s="22">
        <f t="shared" si="142"/>
        <v>0</v>
      </c>
      <c r="H568" s="22">
        <f t="shared" si="135"/>
        <v>0</v>
      </c>
      <c r="I568" s="22">
        <f t="shared" si="136"/>
        <v>100</v>
      </c>
    </row>
    <row r="569" spans="1:9" ht="41.25" customHeight="1" x14ac:dyDescent="0.25">
      <c r="A569" s="67" t="s">
        <v>1021</v>
      </c>
      <c r="B569" s="25" t="s">
        <v>17</v>
      </c>
      <c r="C569" s="59" t="s">
        <v>1069</v>
      </c>
      <c r="D569" s="72">
        <v>755.94358</v>
      </c>
      <c r="E569" s="72">
        <v>0</v>
      </c>
      <c r="F569" s="72">
        <v>0</v>
      </c>
      <c r="G569" s="22">
        <f t="shared" si="142"/>
        <v>0</v>
      </c>
      <c r="H569" s="22">
        <f t="shared" si="135"/>
        <v>755.94358</v>
      </c>
      <c r="I569" s="22">
        <f t="shared" si="136"/>
        <v>0</v>
      </c>
    </row>
    <row r="570" spans="1:9" ht="44.25" customHeight="1" x14ac:dyDescent="0.25">
      <c r="A570" s="67" t="s">
        <v>1022</v>
      </c>
      <c r="B570" s="25" t="s">
        <v>17</v>
      </c>
      <c r="C570" s="59" t="s">
        <v>1070</v>
      </c>
      <c r="D570" s="72">
        <v>1092.29</v>
      </c>
      <c r="E570" s="72">
        <v>0</v>
      </c>
      <c r="F570" s="72">
        <v>0</v>
      </c>
      <c r="G570" s="22">
        <f t="shared" si="142"/>
        <v>0</v>
      </c>
      <c r="H570" s="22">
        <f t="shared" si="135"/>
        <v>1092.29</v>
      </c>
      <c r="I570" s="22">
        <f t="shared" si="136"/>
        <v>0</v>
      </c>
    </row>
    <row r="571" spans="1:9" ht="51" customHeight="1" x14ac:dyDescent="0.25">
      <c r="A571" s="67" t="s">
        <v>1023</v>
      </c>
      <c r="B571" s="25" t="s">
        <v>17</v>
      </c>
      <c r="C571" s="59" t="s">
        <v>1071</v>
      </c>
      <c r="D571" s="72">
        <v>284.33436999999998</v>
      </c>
      <c r="E571" s="72">
        <v>0</v>
      </c>
      <c r="F571" s="72">
        <v>0</v>
      </c>
      <c r="G571" s="22">
        <f t="shared" si="142"/>
        <v>0</v>
      </c>
      <c r="H571" s="22">
        <f t="shared" si="135"/>
        <v>284.33436999999998</v>
      </c>
      <c r="I571" s="22">
        <f t="shared" si="136"/>
        <v>0</v>
      </c>
    </row>
    <row r="572" spans="1:9" ht="32.25" customHeight="1" x14ac:dyDescent="0.25">
      <c r="A572" s="67" t="s">
        <v>1024</v>
      </c>
      <c r="B572" s="25"/>
      <c r="C572" s="59" t="s">
        <v>1072</v>
      </c>
      <c r="D572" s="72">
        <v>405.12601000000001</v>
      </c>
      <c r="E572" s="72">
        <v>387.02415999999999</v>
      </c>
      <c r="F572" s="72">
        <v>387.02415999999999</v>
      </c>
      <c r="G572" s="22">
        <f t="shared" ref="G572:G600" si="143">E572-F572</f>
        <v>0</v>
      </c>
      <c r="H572" s="22">
        <f t="shared" ref="H572:H600" si="144">D572-F572</f>
        <v>18.101850000000013</v>
      </c>
      <c r="I572" s="22">
        <f t="shared" ref="I572:I600" si="145">F572/D572*100</f>
        <v>95.531797625138907</v>
      </c>
    </row>
    <row r="573" spans="1:9" ht="32.25" customHeight="1" x14ac:dyDescent="0.25">
      <c r="A573" s="67" t="s">
        <v>1025</v>
      </c>
      <c r="B573" s="25"/>
      <c r="C573" s="59" t="s">
        <v>1073</v>
      </c>
      <c r="D573" s="72">
        <v>62.892029999999998</v>
      </c>
      <c r="E573" s="72">
        <v>62.892029999999998</v>
      </c>
      <c r="F573" s="72">
        <v>62.892029999999998</v>
      </c>
      <c r="G573" s="22">
        <f t="shared" si="143"/>
        <v>0</v>
      </c>
      <c r="H573" s="22">
        <f t="shared" si="144"/>
        <v>0</v>
      </c>
      <c r="I573" s="22">
        <f t="shared" si="145"/>
        <v>100</v>
      </c>
    </row>
    <row r="574" spans="1:9" ht="32.25" customHeight="1" x14ac:dyDescent="0.25">
      <c r="A574" s="67" t="s">
        <v>1026</v>
      </c>
      <c r="B574" s="25"/>
      <c r="C574" s="59" t="s">
        <v>1074</v>
      </c>
      <c r="D574" s="72">
        <v>417.20415000000003</v>
      </c>
      <c r="E574" s="72">
        <v>417.20415000000003</v>
      </c>
      <c r="F574" s="72">
        <v>417.20415000000003</v>
      </c>
      <c r="G574" s="22">
        <f t="shared" si="143"/>
        <v>0</v>
      </c>
      <c r="H574" s="22">
        <f t="shared" si="144"/>
        <v>0</v>
      </c>
      <c r="I574" s="22">
        <f t="shared" si="145"/>
        <v>100</v>
      </c>
    </row>
    <row r="575" spans="1:9" ht="30" customHeight="1" x14ac:dyDescent="0.25">
      <c r="A575" s="67" t="s">
        <v>1027</v>
      </c>
      <c r="B575" s="25"/>
      <c r="C575" s="59" t="s">
        <v>1075</v>
      </c>
      <c r="D575" s="72">
        <v>308.90969999999999</v>
      </c>
      <c r="E575" s="72">
        <v>308.90969999999999</v>
      </c>
      <c r="F575" s="72">
        <v>308.90969999999999</v>
      </c>
      <c r="G575" s="22">
        <f t="shared" si="143"/>
        <v>0</v>
      </c>
      <c r="H575" s="22">
        <f t="shared" si="144"/>
        <v>0</v>
      </c>
      <c r="I575" s="22">
        <f t="shared" si="145"/>
        <v>100</v>
      </c>
    </row>
    <row r="576" spans="1:9" ht="41.25" customHeight="1" x14ac:dyDescent="0.25">
      <c r="A576" s="67" t="s">
        <v>1028</v>
      </c>
      <c r="B576" s="25"/>
      <c r="C576" s="59" t="s">
        <v>1076</v>
      </c>
      <c r="D576" s="72">
        <v>376.95970999999997</v>
      </c>
      <c r="E576" s="72">
        <v>354.06436000000002</v>
      </c>
      <c r="F576" s="72">
        <v>354.06436000000002</v>
      </c>
      <c r="G576" s="22">
        <f t="shared" si="143"/>
        <v>0</v>
      </c>
      <c r="H576" s="22">
        <f t="shared" si="144"/>
        <v>22.895349999999951</v>
      </c>
      <c r="I576" s="22">
        <f t="shared" si="145"/>
        <v>93.926313769712962</v>
      </c>
    </row>
    <row r="577" spans="1:9" ht="41.25" customHeight="1" x14ac:dyDescent="0.25">
      <c r="A577" s="67" t="s">
        <v>1029</v>
      </c>
      <c r="B577" s="25"/>
      <c r="C577" s="59" t="s">
        <v>1077</v>
      </c>
      <c r="D577" s="72">
        <v>599.36315000000002</v>
      </c>
      <c r="E577" s="72">
        <v>0</v>
      </c>
      <c r="F577" s="72">
        <v>0</v>
      </c>
      <c r="G577" s="22">
        <f t="shared" si="143"/>
        <v>0</v>
      </c>
      <c r="H577" s="22">
        <f t="shared" si="144"/>
        <v>599.36315000000002</v>
      </c>
      <c r="I577" s="22">
        <f t="shared" si="145"/>
        <v>0</v>
      </c>
    </row>
    <row r="578" spans="1:9" ht="41.25" customHeight="1" x14ac:dyDescent="0.25">
      <c r="A578" s="67" t="s">
        <v>1030</v>
      </c>
      <c r="B578" s="25"/>
      <c r="C578" s="59" t="s">
        <v>1078</v>
      </c>
      <c r="D578" s="72">
        <v>592.84771000000001</v>
      </c>
      <c r="E578" s="72">
        <v>0</v>
      </c>
      <c r="F578" s="72">
        <v>0</v>
      </c>
      <c r="G578" s="22">
        <f t="shared" si="143"/>
        <v>0</v>
      </c>
      <c r="H578" s="22">
        <f t="shared" si="144"/>
        <v>592.84771000000001</v>
      </c>
      <c r="I578" s="22">
        <f t="shared" si="145"/>
        <v>0</v>
      </c>
    </row>
    <row r="579" spans="1:9" ht="33.75" customHeight="1" x14ac:dyDescent="0.25">
      <c r="A579" s="67" t="s">
        <v>1031</v>
      </c>
      <c r="B579" s="25"/>
      <c r="C579" s="59" t="s">
        <v>1079</v>
      </c>
      <c r="D579" s="72">
        <v>470.60340000000002</v>
      </c>
      <c r="E579" s="72">
        <v>470.60340000000002</v>
      </c>
      <c r="F579" s="72">
        <v>470.60340000000002</v>
      </c>
      <c r="G579" s="22">
        <f t="shared" si="143"/>
        <v>0</v>
      </c>
      <c r="H579" s="22">
        <f t="shared" si="144"/>
        <v>0</v>
      </c>
      <c r="I579" s="22">
        <f t="shared" si="145"/>
        <v>100</v>
      </c>
    </row>
    <row r="580" spans="1:9" ht="33.75" customHeight="1" x14ac:dyDescent="0.25">
      <c r="A580" s="67" t="s">
        <v>1032</v>
      </c>
      <c r="B580" s="25"/>
      <c r="C580" s="59" t="s">
        <v>1080</v>
      </c>
      <c r="D580" s="72">
        <v>730.10544000000004</v>
      </c>
      <c r="E580" s="72">
        <v>730.10544000000004</v>
      </c>
      <c r="F580" s="72">
        <v>730.10544000000004</v>
      </c>
      <c r="G580" s="22">
        <f t="shared" si="143"/>
        <v>0</v>
      </c>
      <c r="H580" s="22">
        <f t="shared" si="144"/>
        <v>0</v>
      </c>
      <c r="I580" s="22">
        <f t="shared" si="145"/>
        <v>100</v>
      </c>
    </row>
    <row r="581" spans="1:9" ht="33.75" customHeight="1" x14ac:dyDescent="0.25">
      <c r="A581" s="67" t="s">
        <v>1033</v>
      </c>
      <c r="B581" s="25"/>
      <c r="C581" s="59" t="s">
        <v>1081</v>
      </c>
      <c r="D581" s="72">
        <v>161.68546000000001</v>
      </c>
      <c r="E581" s="72">
        <v>161.68546000000001</v>
      </c>
      <c r="F581" s="72">
        <v>161.68546000000001</v>
      </c>
      <c r="G581" s="22">
        <f t="shared" si="143"/>
        <v>0</v>
      </c>
      <c r="H581" s="22">
        <f t="shared" si="144"/>
        <v>0</v>
      </c>
      <c r="I581" s="22">
        <f t="shared" si="145"/>
        <v>100</v>
      </c>
    </row>
    <row r="582" spans="1:9" ht="33.75" customHeight="1" x14ac:dyDescent="0.25">
      <c r="A582" s="67" t="s">
        <v>1034</v>
      </c>
      <c r="B582" s="25"/>
      <c r="C582" s="59" t="s">
        <v>1082</v>
      </c>
      <c r="D582" s="72">
        <v>266.90348</v>
      </c>
      <c r="E582" s="72">
        <v>266.90348</v>
      </c>
      <c r="F582" s="72">
        <v>266.90348</v>
      </c>
      <c r="G582" s="22">
        <f t="shared" si="143"/>
        <v>0</v>
      </c>
      <c r="H582" s="22">
        <f t="shared" si="144"/>
        <v>0</v>
      </c>
      <c r="I582" s="22">
        <f t="shared" si="145"/>
        <v>100</v>
      </c>
    </row>
    <row r="583" spans="1:9" ht="33.75" customHeight="1" x14ac:dyDescent="0.25">
      <c r="A583" s="67" t="s">
        <v>1035</v>
      </c>
      <c r="B583" s="25"/>
      <c r="C583" s="59" t="s">
        <v>1083</v>
      </c>
      <c r="D583" s="72">
        <v>481.94657999999998</v>
      </c>
      <c r="E583" s="72">
        <v>0</v>
      </c>
      <c r="F583" s="72">
        <v>0</v>
      </c>
      <c r="G583" s="22">
        <f t="shared" si="143"/>
        <v>0</v>
      </c>
      <c r="H583" s="22">
        <f t="shared" si="144"/>
        <v>481.94657999999998</v>
      </c>
      <c r="I583" s="22">
        <f t="shared" si="145"/>
        <v>0</v>
      </c>
    </row>
    <row r="584" spans="1:9" ht="38.25" customHeight="1" x14ac:dyDescent="0.25">
      <c r="A584" s="67" t="s">
        <v>1036</v>
      </c>
      <c r="B584" s="25"/>
      <c r="C584" s="59" t="s">
        <v>1084</v>
      </c>
      <c r="D584" s="72">
        <v>54.165460000000003</v>
      </c>
      <c r="E584" s="72">
        <v>53.621830000000003</v>
      </c>
      <c r="F584" s="72">
        <v>53.621830000000003</v>
      </c>
      <c r="G584" s="22">
        <f t="shared" si="143"/>
        <v>0</v>
      </c>
      <c r="H584" s="22">
        <f t="shared" si="144"/>
        <v>0.54363000000000028</v>
      </c>
      <c r="I584" s="22">
        <f t="shared" si="145"/>
        <v>98.996353026448958</v>
      </c>
    </row>
    <row r="585" spans="1:9" ht="38.25" customHeight="1" x14ac:dyDescent="0.25">
      <c r="A585" s="67" t="s">
        <v>1037</v>
      </c>
      <c r="B585" s="25"/>
      <c r="C585" s="59" t="s">
        <v>1085</v>
      </c>
      <c r="D585" s="72">
        <v>315.95301999999998</v>
      </c>
      <c r="E585" s="72">
        <v>299.30601999999999</v>
      </c>
      <c r="F585" s="72">
        <v>299.30601999999999</v>
      </c>
      <c r="G585" s="22">
        <f t="shared" si="143"/>
        <v>0</v>
      </c>
      <c r="H585" s="22">
        <f t="shared" si="144"/>
        <v>16.646999999999991</v>
      </c>
      <c r="I585" s="22">
        <f t="shared" si="145"/>
        <v>94.73117870498595</v>
      </c>
    </row>
    <row r="586" spans="1:9" ht="38.25" customHeight="1" x14ac:dyDescent="0.25">
      <c r="A586" s="67" t="s">
        <v>1038</v>
      </c>
      <c r="B586" s="25"/>
      <c r="C586" s="59" t="s">
        <v>1086</v>
      </c>
      <c r="D586" s="72">
        <v>379.45965999999999</v>
      </c>
      <c r="E586" s="72">
        <v>364.52719000000002</v>
      </c>
      <c r="F586" s="72">
        <v>364.52719000000002</v>
      </c>
      <c r="G586" s="22">
        <f t="shared" si="143"/>
        <v>0</v>
      </c>
      <c r="H586" s="22">
        <f t="shared" si="144"/>
        <v>14.932469999999967</v>
      </c>
      <c r="I586" s="22">
        <f t="shared" si="145"/>
        <v>96.064806994240186</v>
      </c>
    </row>
    <row r="587" spans="1:9" ht="38.25" customHeight="1" x14ac:dyDescent="0.25">
      <c r="A587" s="67" t="s">
        <v>1039</v>
      </c>
      <c r="B587" s="25"/>
      <c r="C587" s="59" t="s">
        <v>1087</v>
      </c>
      <c r="D587" s="72">
        <v>106.58032</v>
      </c>
      <c r="E587" s="72">
        <v>101.51872</v>
      </c>
      <c r="F587" s="72">
        <v>101.51872</v>
      </c>
      <c r="G587" s="22">
        <f t="shared" si="143"/>
        <v>0</v>
      </c>
      <c r="H587" s="22">
        <f t="shared" si="144"/>
        <v>5.0615999999999985</v>
      </c>
      <c r="I587" s="22">
        <f t="shared" si="145"/>
        <v>95.250905608089752</v>
      </c>
    </row>
    <row r="588" spans="1:9" ht="38.25" customHeight="1" x14ac:dyDescent="0.25">
      <c r="A588" s="67" t="s">
        <v>1040</v>
      </c>
      <c r="B588" s="25"/>
      <c r="C588" s="59" t="s">
        <v>1088</v>
      </c>
      <c r="D588" s="72">
        <v>457.96731999999997</v>
      </c>
      <c r="E588" s="72">
        <v>0</v>
      </c>
      <c r="F588" s="72">
        <v>0</v>
      </c>
      <c r="G588" s="22">
        <f t="shared" si="143"/>
        <v>0</v>
      </c>
      <c r="H588" s="22">
        <f t="shared" si="144"/>
        <v>457.96731999999997</v>
      </c>
      <c r="I588" s="22">
        <f t="shared" si="145"/>
        <v>0</v>
      </c>
    </row>
    <row r="589" spans="1:9" ht="37.5" customHeight="1" x14ac:dyDescent="0.25">
      <c r="A589" s="67" t="s">
        <v>1041</v>
      </c>
      <c r="B589" s="25"/>
      <c r="C589" s="59" t="s">
        <v>1089</v>
      </c>
      <c r="D589" s="72">
        <v>52.359720000000003</v>
      </c>
      <c r="E589" s="72">
        <v>0</v>
      </c>
      <c r="F589" s="72">
        <v>0</v>
      </c>
      <c r="G589" s="22">
        <f t="shared" si="143"/>
        <v>0</v>
      </c>
      <c r="H589" s="22">
        <f t="shared" si="144"/>
        <v>52.359720000000003</v>
      </c>
      <c r="I589" s="22">
        <f t="shared" si="145"/>
        <v>0</v>
      </c>
    </row>
    <row r="590" spans="1:9" ht="37.5" customHeight="1" x14ac:dyDescent="0.25">
      <c r="A590" s="67" t="s">
        <v>1042</v>
      </c>
      <c r="B590" s="25"/>
      <c r="C590" s="59" t="s">
        <v>1090</v>
      </c>
      <c r="D590" s="72">
        <v>132.90341000000001</v>
      </c>
      <c r="E590" s="72">
        <v>0</v>
      </c>
      <c r="F590" s="72">
        <v>0</v>
      </c>
      <c r="G590" s="22">
        <f t="shared" si="143"/>
        <v>0</v>
      </c>
      <c r="H590" s="22">
        <f t="shared" si="144"/>
        <v>132.90341000000001</v>
      </c>
      <c r="I590" s="22">
        <f t="shared" si="145"/>
        <v>0</v>
      </c>
    </row>
    <row r="591" spans="1:9" ht="37.5" customHeight="1" x14ac:dyDescent="0.25">
      <c r="A591" s="67" t="s">
        <v>1043</v>
      </c>
      <c r="B591" s="25"/>
      <c r="C591" s="59" t="s">
        <v>1091</v>
      </c>
      <c r="D591" s="72">
        <v>17.90231</v>
      </c>
      <c r="E591" s="72">
        <v>0</v>
      </c>
      <c r="F591" s="72">
        <v>0</v>
      </c>
      <c r="G591" s="22">
        <f t="shared" si="143"/>
        <v>0</v>
      </c>
      <c r="H591" s="22">
        <f t="shared" si="144"/>
        <v>17.90231</v>
      </c>
      <c r="I591" s="22">
        <f t="shared" si="145"/>
        <v>0</v>
      </c>
    </row>
    <row r="592" spans="1:9" ht="37.5" customHeight="1" x14ac:dyDescent="0.25">
      <c r="A592" s="67" t="s">
        <v>1044</v>
      </c>
      <c r="B592" s="25"/>
      <c r="C592" s="59" t="s">
        <v>1092</v>
      </c>
      <c r="D592" s="72">
        <v>1450.7651000000001</v>
      </c>
      <c r="E592" s="72">
        <v>1298.549</v>
      </c>
      <c r="F592" s="72">
        <v>1298.549</v>
      </c>
      <c r="G592" s="22">
        <f t="shared" si="143"/>
        <v>0</v>
      </c>
      <c r="H592" s="22">
        <f t="shared" si="144"/>
        <v>152.2161000000001</v>
      </c>
      <c r="I592" s="22">
        <f t="shared" si="145"/>
        <v>89.507874155505945</v>
      </c>
    </row>
    <row r="593" spans="1:9" ht="37.5" customHeight="1" x14ac:dyDescent="0.25">
      <c r="A593" s="67" t="s">
        <v>1045</v>
      </c>
      <c r="B593" s="25"/>
      <c r="C593" s="59" t="s">
        <v>1093</v>
      </c>
      <c r="D593" s="72">
        <v>1069.81</v>
      </c>
      <c r="E593" s="72">
        <v>1069.81</v>
      </c>
      <c r="F593" s="72">
        <v>1069.81</v>
      </c>
      <c r="G593" s="22">
        <f t="shared" si="143"/>
        <v>0</v>
      </c>
      <c r="H593" s="22">
        <f t="shared" si="144"/>
        <v>0</v>
      </c>
      <c r="I593" s="22">
        <f t="shared" si="145"/>
        <v>100</v>
      </c>
    </row>
    <row r="594" spans="1:9" ht="37.5" customHeight="1" x14ac:dyDescent="0.25">
      <c r="A594" s="67" t="s">
        <v>1046</v>
      </c>
      <c r="B594" s="25"/>
      <c r="C594" s="59" t="s">
        <v>1094</v>
      </c>
      <c r="D594" s="72">
        <v>1909.66</v>
      </c>
      <c r="E594" s="72">
        <v>0</v>
      </c>
      <c r="F594" s="72">
        <v>0</v>
      </c>
      <c r="G594" s="22">
        <f t="shared" si="143"/>
        <v>0</v>
      </c>
      <c r="H594" s="22">
        <f t="shared" si="144"/>
        <v>1909.66</v>
      </c>
      <c r="I594" s="22">
        <f t="shared" si="145"/>
        <v>0</v>
      </c>
    </row>
    <row r="595" spans="1:9" ht="37.5" customHeight="1" x14ac:dyDescent="0.25">
      <c r="A595" s="67" t="s">
        <v>1047</v>
      </c>
      <c r="B595" s="25"/>
      <c r="C595" s="59" t="s">
        <v>1095</v>
      </c>
      <c r="D595" s="72">
        <v>100.12466000000001</v>
      </c>
      <c r="E595" s="72">
        <v>100.12466000000001</v>
      </c>
      <c r="F595" s="72">
        <v>100.12466000000001</v>
      </c>
      <c r="G595" s="22">
        <f t="shared" si="143"/>
        <v>0</v>
      </c>
      <c r="H595" s="22">
        <f t="shared" si="144"/>
        <v>0</v>
      </c>
      <c r="I595" s="22">
        <f t="shared" si="145"/>
        <v>100</v>
      </c>
    </row>
    <row r="596" spans="1:9" ht="35.25" customHeight="1" x14ac:dyDescent="0.25">
      <c r="A596" s="67" t="s">
        <v>1048</v>
      </c>
      <c r="B596" s="25"/>
      <c r="C596" s="59" t="s">
        <v>1096</v>
      </c>
      <c r="D596" s="72">
        <v>223.31638000000001</v>
      </c>
      <c r="E596" s="72">
        <v>124.40911</v>
      </c>
      <c r="F596" s="72">
        <v>124.40911</v>
      </c>
      <c r="G596" s="22">
        <f t="shared" si="143"/>
        <v>0</v>
      </c>
      <c r="H596" s="22">
        <f t="shared" si="144"/>
        <v>98.907270000000011</v>
      </c>
      <c r="I596" s="22">
        <f t="shared" si="145"/>
        <v>55.7098005976991</v>
      </c>
    </row>
    <row r="597" spans="1:9" ht="35.25" customHeight="1" x14ac:dyDescent="0.25">
      <c r="A597" s="67" t="s">
        <v>1049</v>
      </c>
      <c r="B597" s="25"/>
      <c r="C597" s="59" t="s">
        <v>1097</v>
      </c>
      <c r="D597" s="72">
        <v>106.48249</v>
      </c>
      <c r="E597" s="72">
        <v>96.186970000000002</v>
      </c>
      <c r="F597" s="72">
        <v>96.186970000000002</v>
      </c>
      <c r="G597" s="22">
        <f t="shared" si="143"/>
        <v>0</v>
      </c>
      <c r="H597" s="22">
        <f t="shared" si="144"/>
        <v>10.295519999999996</v>
      </c>
      <c r="I597" s="22">
        <f t="shared" si="145"/>
        <v>90.331255401709711</v>
      </c>
    </row>
    <row r="598" spans="1:9" ht="35.25" customHeight="1" x14ac:dyDescent="0.25">
      <c r="A598" s="67" t="s">
        <v>1050</v>
      </c>
      <c r="B598" s="25"/>
      <c r="C598" s="59" t="s">
        <v>1098</v>
      </c>
      <c r="D598" s="72">
        <v>2976.4277400000001</v>
      </c>
      <c r="E598" s="72">
        <v>0</v>
      </c>
      <c r="F598" s="72">
        <v>0</v>
      </c>
      <c r="G598" s="22">
        <f t="shared" si="143"/>
        <v>0</v>
      </c>
      <c r="H598" s="22">
        <f t="shared" si="144"/>
        <v>2976.4277400000001</v>
      </c>
      <c r="I598" s="22">
        <f t="shared" si="145"/>
        <v>0</v>
      </c>
    </row>
    <row r="599" spans="1:9" ht="35.25" customHeight="1" x14ac:dyDescent="0.25">
      <c r="A599" s="67" t="s">
        <v>1051</v>
      </c>
      <c r="B599" s="25"/>
      <c r="C599" s="59" t="s">
        <v>1099</v>
      </c>
      <c r="D599" s="72">
        <v>340.47251999999997</v>
      </c>
      <c r="E599" s="72">
        <v>0</v>
      </c>
      <c r="F599" s="72">
        <v>0</v>
      </c>
      <c r="G599" s="22">
        <f t="shared" si="143"/>
        <v>0</v>
      </c>
      <c r="H599" s="22">
        <f t="shared" si="144"/>
        <v>340.47251999999997</v>
      </c>
      <c r="I599" s="22">
        <f t="shared" si="145"/>
        <v>0</v>
      </c>
    </row>
    <row r="600" spans="1:9" ht="35.25" customHeight="1" x14ac:dyDescent="0.25">
      <c r="A600" s="67" t="s">
        <v>1052</v>
      </c>
      <c r="B600" s="25"/>
      <c r="C600" s="59" t="s">
        <v>1100</v>
      </c>
      <c r="D600" s="72">
        <v>1031.6400000000001</v>
      </c>
      <c r="E600" s="72">
        <v>484.12205</v>
      </c>
      <c r="F600" s="72">
        <v>484.12205</v>
      </c>
      <c r="G600" s="22">
        <f t="shared" si="143"/>
        <v>0</v>
      </c>
      <c r="H600" s="22">
        <f t="shared" si="144"/>
        <v>547.51795000000016</v>
      </c>
      <c r="I600" s="22">
        <f t="shared" si="145"/>
        <v>46.927421387305642</v>
      </c>
    </row>
    <row r="601" spans="1:9" s="88" customFormat="1" ht="57" customHeight="1" x14ac:dyDescent="0.25">
      <c r="A601" s="15" t="s">
        <v>32</v>
      </c>
      <c r="B601" s="157"/>
      <c r="C601" s="16" t="s">
        <v>129</v>
      </c>
      <c r="D601" s="18">
        <f>SUM(D602:D618)</f>
        <v>5019.3</v>
      </c>
      <c r="E601" s="18">
        <f>SUM(E602:E618)</f>
        <v>1419.3</v>
      </c>
      <c r="F601" s="18">
        <f>SUM(F602:F618)</f>
        <v>1419.3</v>
      </c>
      <c r="G601" s="18">
        <f t="shared" si="142"/>
        <v>0</v>
      </c>
      <c r="H601" s="18">
        <f t="shared" si="135"/>
        <v>3600</v>
      </c>
      <c r="I601" s="18">
        <f t="shared" si="136"/>
        <v>28.276851353774429</v>
      </c>
    </row>
    <row r="602" spans="1:9" s="89" customFormat="1" ht="41.25" customHeight="1" x14ac:dyDescent="0.25">
      <c r="A602" s="67" t="s">
        <v>1101</v>
      </c>
      <c r="B602" s="105">
        <v>441</v>
      </c>
      <c r="C602" s="59" t="s">
        <v>1117</v>
      </c>
      <c r="D602" s="72">
        <v>600</v>
      </c>
      <c r="E602" s="72">
        <v>0</v>
      </c>
      <c r="F602" s="72">
        <v>0</v>
      </c>
      <c r="G602" s="22">
        <f t="shared" si="142"/>
        <v>0</v>
      </c>
      <c r="H602" s="22">
        <f t="shared" si="135"/>
        <v>600</v>
      </c>
      <c r="I602" s="22">
        <f t="shared" si="136"/>
        <v>0</v>
      </c>
    </row>
    <row r="603" spans="1:9" s="89" customFormat="1" ht="41.25" customHeight="1" x14ac:dyDescent="0.25">
      <c r="A603" s="67" t="s">
        <v>1102</v>
      </c>
      <c r="B603" s="105">
        <v>441</v>
      </c>
      <c r="C603" s="59" t="s">
        <v>1118</v>
      </c>
      <c r="D603" s="72">
        <v>600</v>
      </c>
      <c r="E603" s="72">
        <v>0</v>
      </c>
      <c r="F603" s="72">
        <v>0</v>
      </c>
      <c r="G603" s="22">
        <f t="shared" si="142"/>
        <v>0</v>
      </c>
      <c r="H603" s="22">
        <f t="shared" si="135"/>
        <v>600</v>
      </c>
      <c r="I603" s="22">
        <f t="shared" si="136"/>
        <v>0</v>
      </c>
    </row>
    <row r="604" spans="1:9" s="89" customFormat="1" ht="41.25" customHeight="1" x14ac:dyDescent="0.25">
      <c r="A604" s="67" t="s">
        <v>1103</v>
      </c>
      <c r="B604" s="105">
        <v>441</v>
      </c>
      <c r="C604" s="59" t="s">
        <v>1119</v>
      </c>
      <c r="D604" s="72">
        <v>500</v>
      </c>
      <c r="E604" s="72">
        <v>0</v>
      </c>
      <c r="F604" s="72">
        <v>0</v>
      </c>
      <c r="G604" s="22">
        <f t="shared" ref="G604:G630" si="146">E604-F604</f>
        <v>0</v>
      </c>
      <c r="H604" s="22">
        <f t="shared" ref="H604:H630" si="147">D604-F604</f>
        <v>500</v>
      </c>
      <c r="I604" s="22">
        <f t="shared" ref="I604:I630" si="148">F604/D604*100</f>
        <v>0</v>
      </c>
    </row>
    <row r="605" spans="1:9" s="89" customFormat="1" ht="41.25" customHeight="1" x14ac:dyDescent="0.25">
      <c r="A605" s="67" t="s">
        <v>1104</v>
      </c>
      <c r="B605" s="105">
        <v>441</v>
      </c>
      <c r="C605" s="59" t="s">
        <v>1120</v>
      </c>
      <c r="D605" s="72">
        <v>100</v>
      </c>
      <c r="E605" s="72">
        <v>0</v>
      </c>
      <c r="F605" s="72">
        <v>0</v>
      </c>
      <c r="G605" s="22">
        <f t="shared" si="146"/>
        <v>0</v>
      </c>
      <c r="H605" s="22">
        <f t="shared" si="147"/>
        <v>100</v>
      </c>
      <c r="I605" s="22">
        <f t="shared" si="148"/>
        <v>0</v>
      </c>
    </row>
    <row r="606" spans="1:9" s="89" customFormat="1" ht="41.25" customHeight="1" x14ac:dyDescent="0.25">
      <c r="A606" s="67" t="s">
        <v>1105</v>
      </c>
      <c r="B606" s="105">
        <v>441</v>
      </c>
      <c r="C606" s="59" t="s">
        <v>1121</v>
      </c>
      <c r="D606" s="72">
        <v>100</v>
      </c>
      <c r="E606" s="72">
        <v>0</v>
      </c>
      <c r="F606" s="72">
        <v>0</v>
      </c>
      <c r="G606" s="22">
        <f t="shared" si="146"/>
        <v>0</v>
      </c>
      <c r="H606" s="22">
        <f t="shared" si="147"/>
        <v>100</v>
      </c>
      <c r="I606" s="22">
        <f t="shared" si="148"/>
        <v>0</v>
      </c>
    </row>
    <row r="607" spans="1:9" s="89" customFormat="1" ht="41.25" customHeight="1" x14ac:dyDescent="0.25">
      <c r="A607" s="67" t="s">
        <v>1106</v>
      </c>
      <c r="B607" s="105">
        <v>441</v>
      </c>
      <c r="C607" s="59" t="s">
        <v>1122</v>
      </c>
      <c r="D607" s="72">
        <v>100</v>
      </c>
      <c r="E607" s="72">
        <v>0</v>
      </c>
      <c r="F607" s="72">
        <v>0</v>
      </c>
      <c r="G607" s="22">
        <f t="shared" si="146"/>
        <v>0</v>
      </c>
      <c r="H607" s="22">
        <f t="shared" si="147"/>
        <v>100</v>
      </c>
      <c r="I607" s="22">
        <f t="shared" si="148"/>
        <v>0</v>
      </c>
    </row>
    <row r="608" spans="1:9" s="89" customFormat="1" ht="41.25" customHeight="1" x14ac:dyDescent="0.25">
      <c r="A608" s="67" t="s">
        <v>1107</v>
      </c>
      <c r="B608" s="105">
        <v>441</v>
      </c>
      <c r="C608" s="59" t="s">
        <v>1123</v>
      </c>
      <c r="D608" s="72">
        <v>600</v>
      </c>
      <c r="E608" s="72">
        <v>0</v>
      </c>
      <c r="F608" s="72">
        <v>0</v>
      </c>
      <c r="G608" s="22">
        <f t="shared" si="146"/>
        <v>0</v>
      </c>
      <c r="H608" s="22">
        <f t="shared" si="147"/>
        <v>600</v>
      </c>
      <c r="I608" s="22">
        <f t="shared" si="148"/>
        <v>0</v>
      </c>
    </row>
    <row r="609" spans="1:9" s="89" customFormat="1" ht="41.25" customHeight="1" x14ac:dyDescent="0.25">
      <c r="A609" s="67" t="s">
        <v>263</v>
      </c>
      <c r="B609" s="105">
        <v>441</v>
      </c>
      <c r="C609" s="59" t="s">
        <v>130</v>
      </c>
      <c r="D609" s="72">
        <v>419.3</v>
      </c>
      <c r="E609" s="72">
        <v>419.3</v>
      </c>
      <c r="F609" s="72">
        <v>419.3</v>
      </c>
      <c r="G609" s="22">
        <f t="shared" si="146"/>
        <v>0</v>
      </c>
      <c r="H609" s="22">
        <f t="shared" si="147"/>
        <v>0</v>
      </c>
      <c r="I609" s="22">
        <f t="shared" si="148"/>
        <v>100</v>
      </c>
    </row>
    <row r="610" spans="1:9" s="89" customFormat="1" ht="41.25" customHeight="1" x14ac:dyDescent="0.25">
      <c r="A610" s="67" t="s">
        <v>1108</v>
      </c>
      <c r="B610" s="105">
        <v>441</v>
      </c>
      <c r="C610" s="59" t="s">
        <v>1124</v>
      </c>
      <c r="D610" s="72">
        <v>600</v>
      </c>
      <c r="E610" s="72">
        <v>0</v>
      </c>
      <c r="F610" s="72">
        <v>0</v>
      </c>
      <c r="G610" s="22">
        <f t="shared" si="146"/>
        <v>0</v>
      </c>
      <c r="H610" s="22">
        <f t="shared" si="147"/>
        <v>600</v>
      </c>
      <c r="I610" s="22">
        <f t="shared" si="148"/>
        <v>0</v>
      </c>
    </row>
    <row r="611" spans="1:9" s="89" customFormat="1" ht="24" customHeight="1" x14ac:dyDescent="0.25">
      <c r="A611" s="67" t="s">
        <v>1109</v>
      </c>
      <c r="B611" s="105">
        <v>441</v>
      </c>
      <c r="C611" s="59" t="s">
        <v>1125</v>
      </c>
      <c r="D611" s="72">
        <v>300</v>
      </c>
      <c r="E611" s="72">
        <v>300</v>
      </c>
      <c r="F611" s="72">
        <v>300</v>
      </c>
      <c r="G611" s="22">
        <f t="shared" si="146"/>
        <v>0</v>
      </c>
      <c r="H611" s="22">
        <f t="shared" si="147"/>
        <v>0</v>
      </c>
      <c r="I611" s="22">
        <f t="shared" si="148"/>
        <v>100</v>
      </c>
    </row>
    <row r="612" spans="1:9" s="89" customFormat="1" ht="24" customHeight="1" x14ac:dyDescent="0.25">
      <c r="A612" s="67" t="s">
        <v>1110</v>
      </c>
      <c r="B612" s="105">
        <v>441</v>
      </c>
      <c r="C612" s="59" t="s">
        <v>1126</v>
      </c>
      <c r="D612" s="72">
        <v>100</v>
      </c>
      <c r="E612" s="72">
        <v>100</v>
      </c>
      <c r="F612" s="72">
        <v>100</v>
      </c>
      <c r="G612" s="22">
        <f t="shared" si="146"/>
        <v>0</v>
      </c>
      <c r="H612" s="22">
        <f t="shared" si="147"/>
        <v>0</v>
      </c>
      <c r="I612" s="22">
        <f t="shared" si="148"/>
        <v>100</v>
      </c>
    </row>
    <row r="613" spans="1:9" s="89" customFormat="1" ht="24" customHeight="1" x14ac:dyDescent="0.25">
      <c r="A613" s="67" t="s">
        <v>1111</v>
      </c>
      <c r="B613" s="105">
        <v>441</v>
      </c>
      <c r="C613" s="59" t="s">
        <v>1127</v>
      </c>
      <c r="D613" s="72">
        <v>100</v>
      </c>
      <c r="E613" s="72">
        <v>100</v>
      </c>
      <c r="F613" s="72">
        <v>100</v>
      </c>
      <c r="G613" s="22">
        <f t="shared" si="146"/>
        <v>0</v>
      </c>
      <c r="H613" s="22">
        <f t="shared" si="147"/>
        <v>0</v>
      </c>
      <c r="I613" s="22">
        <f t="shared" si="148"/>
        <v>100</v>
      </c>
    </row>
    <row r="614" spans="1:9" s="89" customFormat="1" ht="24" customHeight="1" x14ac:dyDescent="0.25">
      <c r="A614" s="67" t="s">
        <v>1112</v>
      </c>
      <c r="B614" s="105">
        <v>441</v>
      </c>
      <c r="C614" s="59" t="s">
        <v>1128</v>
      </c>
      <c r="D614" s="72">
        <v>100</v>
      </c>
      <c r="E614" s="72">
        <v>100</v>
      </c>
      <c r="F614" s="72">
        <v>100</v>
      </c>
      <c r="G614" s="22">
        <f t="shared" si="146"/>
        <v>0</v>
      </c>
      <c r="H614" s="22">
        <f t="shared" si="147"/>
        <v>0</v>
      </c>
      <c r="I614" s="22">
        <f t="shared" si="148"/>
        <v>100</v>
      </c>
    </row>
    <row r="615" spans="1:9" s="89" customFormat="1" ht="24" customHeight="1" x14ac:dyDescent="0.25">
      <c r="A615" s="67" t="s">
        <v>1113</v>
      </c>
      <c r="B615" s="105">
        <v>441</v>
      </c>
      <c r="C615" s="59" t="s">
        <v>1129</v>
      </c>
      <c r="D615" s="72">
        <v>200</v>
      </c>
      <c r="E615" s="72">
        <v>200</v>
      </c>
      <c r="F615" s="72">
        <v>200</v>
      </c>
      <c r="G615" s="22">
        <f t="shared" si="146"/>
        <v>0</v>
      </c>
      <c r="H615" s="22">
        <f t="shared" si="147"/>
        <v>0</v>
      </c>
      <c r="I615" s="22">
        <f t="shared" si="148"/>
        <v>100</v>
      </c>
    </row>
    <row r="616" spans="1:9" s="89" customFormat="1" ht="24" customHeight="1" x14ac:dyDescent="0.25">
      <c r="A616" s="67" t="s">
        <v>1114</v>
      </c>
      <c r="B616" s="105">
        <v>441</v>
      </c>
      <c r="C616" s="59" t="s">
        <v>1130</v>
      </c>
      <c r="D616" s="72">
        <v>200</v>
      </c>
      <c r="E616" s="72">
        <v>200</v>
      </c>
      <c r="F616" s="72">
        <v>200</v>
      </c>
      <c r="G616" s="22">
        <f t="shared" si="146"/>
        <v>0</v>
      </c>
      <c r="H616" s="22">
        <f t="shared" si="147"/>
        <v>0</v>
      </c>
      <c r="I616" s="22">
        <f t="shared" si="148"/>
        <v>100</v>
      </c>
    </row>
    <row r="617" spans="1:9" s="89" customFormat="1" ht="43.5" customHeight="1" x14ac:dyDescent="0.25">
      <c r="A617" s="67" t="s">
        <v>1115</v>
      </c>
      <c r="B617" s="105">
        <v>441</v>
      </c>
      <c r="C617" s="59" t="s">
        <v>1131</v>
      </c>
      <c r="D617" s="72">
        <v>250</v>
      </c>
      <c r="E617" s="72">
        <v>0</v>
      </c>
      <c r="F617" s="72">
        <v>0</v>
      </c>
      <c r="G617" s="22">
        <f t="shared" si="146"/>
        <v>0</v>
      </c>
      <c r="H617" s="22">
        <f t="shared" si="147"/>
        <v>250</v>
      </c>
      <c r="I617" s="22">
        <f t="shared" si="148"/>
        <v>0</v>
      </c>
    </row>
    <row r="618" spans="1:9" s="89" customFormat="1" ht="28.5" customHeight="1" x14ac:dyDescent="0.25">
      <c r="A618" s="67" t="s">
        <v>1116</v>
      </c>
      <c r="B618" s="105">
        <v>441</v>
      </c>
      <c r="C618" s="59" t="s">
        <v>1132</v>
      </c>
      <c r="D618" s="72">
        <v>150</v>
      </c>
      <c r="E618" s="72">
        <v>0</v>
      </c>
      <c r="F618" s="72">
        <v>0</v>
      </c>
      <c r="G618" s="22">
        <f t="shared" si="146"/>
        <v>0</v>
      </c>
      <c r="H618" s="22">
        <f t="shared" si="147"/>
        <v>150</v>
      </c>
      <c r="I618" s="22">
        <f t="shared" si="148"/>
        <v>0</v>
      </c>
    </row>
    <row r="619" spans="1:9" s="88" customFormat="1" ht="45.75" customHeight="1" x14ac:dyDescent="0.25">
      <c r="A619" s="15" t="s">
        <v>33</v>
      </c>
      <c r="B619" s="16"/>
      <c r="C619" s="71" t="s">
        <v>199</v>
      </c>
      <c r="D619" s="18">
        <f>SUM(D620:D631)</f>
        <v>45220.149949999999</v>
      </c>
      <c r="E619" s="18">
        <f>SUM(E620:E631)</f>
        <v>18617.25405</v>
      </c>
      <c r="F619" s="18">
        <f>SUM(F620:F631)</f>
        <v>18617.25405</v>
      </c>
      <c r="G619" s="198">
        <f t="shared" si="146"/>
        <v>0</v>
      </c>
      <c r="H619" s="198">
        <f t="shared" si="147"/>
        <v>26602.8959</v>
      </c>
      <c r="I619" s="198">
        <f t="shared" si="148"/>
        <v>41.170261643504347</v>
      </c>
    </row>
    <row r="620" spans="1:9" ht="32.25" customHeight="1" x14ac:dyDescent="0.25">
      <c r="A620" s="67" t="s">
        <v>68</v>
      </c>
      <c r="B620" s="25" t="s">
        <v>17</v>
      </c>
      <c r="C620" s="59" t="s">
        <v>1133</v>
      </c>
      <c r="D620" s="72">
        <v>35564.472249999999</v>
      </c>
      <c r="E620" s="72">
        <v>15082.74533</v>
      </c>
      <c r="F620" s="72">
        <v>15082.74533</v>
      </c>
      <c r="G620" s="22">
        <f t="shared" si="146"/>
        <v>0</v>
      </c>
      <c r="H620" s="22">
        <f t="shared" si="147"/>
        <v>20481.726920000001</v>
      </c>
      <c r="I620" s="22">
        <f t="shared" si="148"/>
        <v>42.409585678584058</v>
      </c>
    </row>
    <row r="621" spans="1:9" ht="37.5" customHeight="1" x14ac:dyDescent="0.25">
      <c r="A621" s="67" t="s">
        <v>69</v>
      </c>
      <c r="B621" s="25" t="s">
        <v>17</v>
      </c>
      <c r="C621" s="59" t="s">
        <v>1134</v>
      </c>
      <c r="D621" s="72">
        <v>616.79999999999995</v>
      </c>
      <c r="E621" s="72">
        <v>31.82</v>
      </c>
      <c r="F621" s="72">
        <v>31.82</v>
      </c>
      <c r="G621" s="22">
        <f t="shared" si="146"/>
        <v>0</v>
      </c>
      <c r="H621" s="22">
        <f t="shared" si="147"/>
        <v>584.9799999999999</v>
      </c>
      <c r="I621" s="22">
        <f t="shared" si="148"/>
        <v>5.1588845654993518</v>
      </c>
    </row>
    <row r="622" spans="1:9" ht="63.75" customHeight="1" x14ac:dyDescent="0.25">
      <c r="A622" s="67" t="s">
        <v>398</v>
      </c>
      <c r="B622" s="25" t="s">
        <v>17</v>
      </c>
      <c r="C622" s="59" t="s">
        <v>1135</v>
      </c>
      <c r="D622" s="72">
        <v>140.14699999999999</v>
      </c>
      <c r="E622" s="72">
        <v>13.02129</v>
      </c>
      <c r="F622" s="72">
        <v>13.02129</v>
      </c>
      <c r="G622" s="22">
        <f t="shared" si="146"/>
        <v>0</v>
      </c>
      <c r="H622" s="22">
        <f t="shared" si="147"/>
        <v>127.12571</v>
      </c>
      <c r="I622" s="22">
        <f t="shared" si="148"/>
        <v>9.2911657045816192</v>
      </c>
    </row>
    <row r="623" spans="1:9" ht="30" customHeight="1" x14ac:dyDescent="0.25">
      <c r="A623" s="67" t="s">
        <v>44</v>
      </c>
      <c r="B623" s="25" t="s">
        <v>17</v>
      </c>
      <c r="C623" s="59" t="s">
        <v>1136</v>
      </c>
      <c r="D623" s="72">
        <v>80.05</v>
      </c>
      <c r="E623" s="72">
        <v>13.3</v>
      </c>
      <c r="F623" s="72">
        <v>13.3</v>
      </c>
      <c r="G623" s="22">
        <f t="shared" si="146"/>
        <v>0</v>
      </c>
      <c r="H623" s="22">
        <f t="shared" si="147"/>
        <v>66.75</v>
      </c>
      <c r="I623" s="22">
        <f t="shared" si="148"/>
        <v>16.614615865084321</v>
      </c>
    </row>
    <row r="624" spans="1:9" ht="50.25" customHeight="1" x14ac:dyDescent="0.25">
      <c r="A624" s="67" t="s">
        <v>313</v>
      </c>
      <c r="B624" s="25" t="s">
        <v>17</v>
      </c>
      <c r="C624" s="59" t="s">
        <v>1137</v>
      </c>
      <c r="D624" s="72">
        <v>109.35</v>
      </c>
      <c r="E624" s="72">
        <v>39.036000000000001</v>
      </c>
      <c r="F624" s="72">
        <v>39.036000000000001</v>
      </c>
      <c r="G624" s="22">
        <f t="shared" si="146"/>
        <v>0</v>
      </c>
      <c r="H624" s="22">
        <f t="shared" si="147"/>
        <v>70.313999999999993</v>
      </c>
      <c r="I624" s="22">
        <f t="shared" si="148"/>
        <v>35.698216735253773</v>
      </c>
    </row>
    <row r="625" spans="1:9" ht="24.75" customHeight="1" x14ac:dyDescent="0.25">
      <c r="A625" s="67" t="s">
        <v>70</v>
      </c>
      <c r="B625" s="25" t="s">
        <v>17</v>
      </c>
      <c r="C625" s="59" t="s">
        <v>1138</v>
      </c>
      <c r="D625" s="72">
        <v>356.05799999999999</v>
      </c>
      <c r="E625" s="72">
        <v>138.2484</v>
      </c>
      <c r="F625" s="72">
        <v>138.2484</v>
      </c>
      <c r="G625" s="22">
        <f t="shared" si="146"/>
        <v>0</v>
      </c>
      <c r="H625" s="22">
        <f t="shared" si="147"/>
        <v>217.80959999999999</v>
      </c>
      <c r="I625" s="22">
        <f t="shared" si="148"/>
        <v>38.827494396980264</v>
      </c>
    </row>
    <row r="626" spans="1:9" ht="32.25" customHeight="1" x14ac:dyDescent="0.25">
      <c r="A626" s="67" t="s">
        <v>72</v>
      </c>
      <c r="B626" s="25" t="s">
        <v>17</v>
      </c>
      <c r="C626" s="59" t="s">
        <v>1139</v>
      </c>
      <c r="D626" s="72">
        <v>1478.58826</v>
      </c>
      <c r="E626" s="72">
        <v>391.68576999999999</v>
      </c>
      <c r="F626" s="72">
        <v>391.68576999999999</v>
      </c>
      <c r="G626" s="22">
        <f t="shared" si="146"/>
        <v>0</v>
      </c>
      <c r="H626" s="22">
        <f t="shared" si="147"/>
        <v>1086.9024899999999</v>
      </c>
      <c r="I626" s="22">
        <f t="shared" si="148"/>
        <v>26.490523467297113</v>
      </c>
    </row>
    <row r="627" spans="1:9" ht="29.25" customHeight="1" x14ac:dyDescent="0.25">
      <c r="A627" s="67" t="s">
        <v>50</v>
      </c>
      <c r="B627" s="25" t="s">
        <v>17</v>
      </c>
      <c r="C627" s="59" t="s">
        <v>1140</v>
      </c>
      <c r="D627" s="72">
        <v>83.2</v>
      </c>
      <c r="E627" s="72">
        <v>0.6</v>
      </c>
      <c r="F627" s="72">
        <v>0.6</v>
      </c>
      <c r="G627" s="22">
        <f t="shared" si="146"/>
        <v>0</v>
      </c>
      <c r="H627" s="22">
        <f t="shared" si="147"/>
        <v>82.600000000000009</v>
      </c>
      <c r="I627" s="22">
        <f t="shared" si="148"/>
        <v>0.72115384615384615</v>
      </c>
    </row>
    <row r="628" spans="1:9" ht="27" customHeight="1" x14ac:dyDescent="0.25">
      <c r="A628" s="67" t="s">
        <v>235</v>
      </c>
      <c r="B628" s="25" t="s">
        <v>17</v>
      </c>
      <c r="C628" s="59" t="s">
        <v>1141</v>
      </c>
      <c r="D628" s="72">
        <v>116.81321</v>
      </c>
      <c r="E628" s="72">
        <v>31.106059999999999</v>
      </c>
      <c r="F628" s="72">
        <v>31.106059999999999</v>
      </c>
      <c r="G628" s="22">
        <f t="shared" si="146"/>
        <v>0</v>
      </c>
      <c r="H628" s="22">
        <f t="shared" si="147"/>
        <v>85.707149999999999</v>
      </c>
      <c r="I628" s="22">
        <f t="shared" si="148"/>
        <v>26.628888975827309</v>
      </c>
    </row>
    <row r="629" spans="1:9" ht="24" customHeight="1" x14ac:dyDescent="0.25">
      <c r="A629" s="67" t="s">
        <v>73</v>
      </c>
      <c r="B629" s="25" t="s">
        <v>17</v>
      </c>
      <c r="C629" s="59" t="s">
        <v>1142</v>
      </c>
      <c r="D629" s="72">
        <v>5392.5380299999997</v>
      </c>
      <c r="E629" s="72">
        <v>2248.5192000000002</v>
      </c>
      <c r="F629" s="72">
        <v>2248.5192000000002</v>
      </c>
      <c r="G629" s="22">
        <f t="shared" si="146"/>
        <v>0</v>
      </c>
      <c r="H629" s="22">
        <f t="shared" si="147"/>
        <v>3144.0188299999995</v>
      </c>
      <c r="I629" s="22">
        <f t="shared" si="148"/>
        <v>41.696863100286755</v>
      </c>
    </row>
    <row r="630" spans="1:9" ht="24" customHeight="1" x14ac:dyDescent="0.25">
      <c r="A630" s="67" t="s">
        <v>74</v>
      </c>
      <c r="B630" s="25" t="s">
        <v>17</v>
      </c>
      <c r="C630" s="59" t="s">
        <v>1143</v>
      </c>
      <c r="D630" s="72">
        <v>501.90800000000002</v>
      </c>
      <c r="E630" s="72">
        <v>370.78199999999998</v>
      </c>
      <c r="F630" s="72">
        <v>370.78199999999998</v>
      </c>
      <c r="G630" s="22">
        <f t="shared" si="146"/>
        <v>0</v>
      </c>
      <c r="H630" s="22">
        <f t="shared" si="147"/>
        <v>131.12600000000003</v>
      </c>
      <c r="I630" s="22">
        <f t="shared" si="148"/>
        <v>73.874494927357205</v>
      </c>
    </row>
    <row r="631" spans="1:9" ht="24.75" customHeight="1" x14ac:dyDescent="0.25">
      <c r="A631" s="67" t="s">
        <v>75</v>
      </c>
      <c r="B631" s="25" t="s">
        <v>17</v>
      </c>
      <c r="C631" s="59" t="s">
        <v>1144</v>
      </c>
      <c r="D631" s="72">
        <v>780.22519999999997</v>
      </c>
      <c r="E631" s="72">
        <v>256.39</v>
      </c>
      <c r="F631" s="72">
        <v>256.39</v>
      </c>
      <c r="G631" s="21">
        <f t="shared" ref="G631" si="149">E631-F631</f>
        <v>0</v>
      </c>
      <c r="H631" s="21">
        <f t="shared" ref="H631" si="150">D631-F631</f>
        <v>523.83519999999999</v>
      </c>
      <c r="I631" s="21">
        <f t="shared" ref="I631" si="151">F631/D631*100</f>
        <v>32.861025252709091</v>
      </c>
    </row>
    <row r="632" spans="1:9" s="87" customFormat="1" ht="50.25" customHeight="1" x14ac:dyDescent="0.25">
      <c r="A632" s="218" t="s">
        <v>60</v>
      </c>
      <c r="B632" s="217"/>
      <c r="C632" s="217"/>
      <c r="D632" s="217"/>
      <c r="E632" s="217"/>
      <c r="F632" s="217"/>
      <c r="G632" s="217"/>
      <c r="H632" s="217"/>
      <c r="I632" s="217"/>
    </row>
    <row r="633" spans="1:9" s="86" customFormat="1" ht="23.25" customHeight="1" x14ac:dyDescent="0.3">
      <c r="A633" s="8" t="s">
        <v>1</v>
      </c>
      <c r="B633" s="27"/>
      <c r="C633" s="120">
        <v>1800000000</v>
      </c>
      <c r="D633" s="121">
        <f>D637+D649</f>
        <v>98705.348760000008</v>
      </c>
      <c r="E633" s="121">
        <f t="shared" ref="E633:F633" si="152">E637+E649</f>
        <v>49444.519699999997</v>
      </c>
      <c r="F633" s="121">
        <f t="shared" si="152"/>
        <v>49444.519699999997</v>
      </c>
      <c r="G633" s="117">
        <f>E633-F633</f>
        <v>0</v>
      </c>
      <c r="H633" s="117">
        <f t="shared" ref="H633" si="153">D633-F633</f>
        <v>49260.829060000011</v>
      </c>
      <c r="I633" s="117">
        <f t="shared" ref="I633" si="154">F633/D633*100</f>
        <v>50.093049992886719</v>
      </c>
    </row>
    <row r="634" spans="1:9" ht="39" customHeight="1" x14ac:dyDescent="0.25">
      <c r="A634" s="11" t="s">
        <v>5</v>
      </c>
      <c r="B634" s="29"/>
      <c r="C634" s="46"/>
      <c r="D634" s="47"/>
      <c r="E634" s="47"/>
      <c r="F634" s="111"/>
      <c r="G634" s="47"/>
      <c r="H634" s="47"/>
      <c r="I634" s="47"/>
    </row>
    <row r="635" spans="1:9" ht="45" hidden="1" customHeight="1" x14ac:dyDescent="0.25">
      <c r="A635" s="130" t="s">
        <v>225</v>
      </c>
      <c r="B635" s="131"/>
      <c r="C635" s="74" t="s">
        <v>226</v>
      </c>
      <c r="D635" s="128">
        <f>D636</f>
        <v>0</v>
      </c>
      <c r="E635" s="128">
        <f>E636</f>
        <v>0</v>
      </c>
      <c r="F635" s="128">
        <f>F636</f>
        <v>0</v>
      </c>
      <c r="G635" s="37">
        <f t="shared" ref="G635" si="155">E635-F635</f>
        <v>0</v>
      </c>
      <c r="H635" s="37">
        <f t="shared" ref="H635" si="156">D635-F635</f>
        <v>0</v>
      </c>
      <c r="I635" s="37" t="e">
        <f t="shared" ref="I635" si="157">F635/D635*100</f>
        <v>#DIV/0!</v>
      </c>
    </row>
    <row r="636" spans="1:9" ht="42.75" hidden="1" customHeight="1" x14ac:dyDescent="0.25">
      <c r="A636" s="67" t="s">
        <v>227</v>
      </c>
      <c r="B636" s="158">
        <v>440</v>
      </c>
      <c r="C636" s="59" t="s">
        <v>228</v>
      </c>
      <c r="D636" s="72"/>
      <c r="E636" s="72"/>
      <c r="F636" s="72"/>
      <c r="G636" s="113"/>
      <c r="H636" s="113"/>
      <c r="I636" s="113"/>
    </row>
    <row r="637" spans="1:9" ht="42.75" customHeight="1" x14ac:dyDescent="0.25">
      <c r="A637" s="130" t="s">
        <v>439</v>
      </c>
      <c r="B637" s="16"/>
      <c r="C637" s="74" t="s">
        <v>131</v>
      </c>
      <c r="D637" s="18">
        <f>SUM(D638:D648)</f>
        <v>42791.048760000005</v>
      </c>
      <c r="E637" s="18">
        <f>SUM(E638:E648)</f>
        <v>21487.369699999996</v>
      </c>
      <c r="F637" s="18">
        <f>SUM(F638:F648)</f>
        <v>21487.369699999996</v>
      </c>
      <c r="G637" s="18">
        <f t="shared" ref="G637:G648" si="158">E637-F637</f>
        <v>0</v>
      </c>
      <c r="H637" s="18">
        <f t="shared" ref="H637:H648" si="159">D637-F637</f>
        <v>21303.679060000009</v>
      </c>
      <c r="I637" s="18">
        <f t="shared" ref="I637:I648" si="160">F637/D637*100</f>
        <v>50.214636758531249</v>
      </c>
    </row>
    <row r="638" spans="1:9" ht="31.5" customHeight="1" x14ac:dyDescent="0.25">
      <c r="A638" s="67" t="s">
        <v>68</v>
      </c>
      <c r="B638" s="75">
        <v>440</v>
      </c>
      <c r="C638" s="59" t="s">
        <v>1145</v>
      </c>
      <c r="D638" s="72">
        <v>39119.489000000001</v>
      </c>
      <c r="E638" s="72">
        <v>20513.367839999999</v>
      </c>
      <c r="F638" s="72">
        <v>20513.367839999999</v>
      </c>
      <c r="G638" s="22">
        <f t="shared" si="158"/>
        <v>0</v>
      </c>
      <c r="H638" s="22">
        <f t="shared" si="159"/>
        <v>18606.121160000002</v>
      </c>
      <c r="I638" s="22">
        <f t="shared" si="160"/>
        <v>52.437719316834631</v>
      </c>
    </row>
    <row r="639" spans="1:9" ht="42.75" customHeight="1" x14ac:dyDescent="0.25">
      <c r="A639" s="67" t="s">
        <v>69</v>
      </c>
      <c r="B639" s="75">
        <v>440</v>
      </c>
      <c r="C639" s="59" t="s">
        <v>1146</v>
      </c>
      <c r="D639" s="72">
        <v>975</v>
      </c>
      <c r="E639" s="72">
        <v>91.997</v>
      </c>
      <c r="F639" s="72">
        <v>91.997</v>
      </c>
      <c r="G639" s="22">
        <f t="shared" si="158"/>
        <v>0</v>
      </c>
      <c r="H639" s="22">
        <f t="shared" si="159"/>
        <v>883.00300000000004</v>
      </c>
      <c r="I639" s="22">
        <f t="shared" si="160"/>
        <v>9.4355897435897429</v>
      </c>
    </row>
    <row r="640" spans="1:9" ht="25.5" customHeight="1" x14ac:dyDescent="0.25">
      <c r="A640" s="67" t="s">
        <v>44</v>
      </c>
      <c r="B640" s="75">
        <v>440</v>
      </c>
      <c r="C640" s="59" t="s">
        <v>1147</v>
      </c>
      <c r="D640" s="72">
        <v>106.9</v>
      </c>
      <c r="E640" s="72">
        <v>71.87</v>
      </c>
      <c r="F640" s="72">
        <v>71.87</v>
      </c>
      <c r="G640" s="22">
        <f t="shared" si="158"/>
        <v>0</v>
      </c>
      <c r="H640" s="22">
        <f t="shared" si="159"/>
        <v>35.03</v>
      </c>
      <c r="I640" s="22">
        <f t="shared" si="160"/>
        <v>67.231057062675404</v>
      </c>
    </row>
    <row r="641" spans="1:9" ht="43.5" customHeight="1" x14ac:dyDescent="0.25">
      <c r="A641" s="67" t="s">
        <v>313</v>
      </c>
      <c r="B641" s="75">
        <v>440</v>
      </c>
      <c r="C641" s="59" t="s">
        <v>1148</v>
      </c>
      <c r="D641" s="72">
        <v>150.4</v>
      </c>
      <c r="E641" s="72">
        <v>19.239999999999998</v>
      </c>
      <c r="F641" s="72">
        <v>19.239999999999998</v>
      </c>
      <c r="G641" s="22">
        <f t="shared" ref="G641:G645" si="161">E641-F641</f>
        <v>0</v>
      </c>
      <c r="H641" s="22">
        <f t="shared" ref="H641:H645" si="162">D641-F641</f>
        <v>131.16</v>
      </c>
      <c r="I641" s="22">
        <f t="shared" ref="I641:I645" si="163">F641/D641*100</f>
        <v>12.792553191489361</v>
      </c>
    </row>
    <row r="642" spans="1:9" ht="25.5" customHeight="1" x14ac:dyDescent="0.25">
      <c r="A642" s="67" t="s">
        <v>70</v>
      </c>
      <c r="B642" s="75">
        <v>440</v>
      </c>
      <c r="C642" s="59" t="s">
        <v>1149</v>
      </c>
      <c r="D642" s="72">
        <v>587</v>
      </c>
      <c r="E642" s="72">
        <v>178.72183999999999</v>
      </c>
      <c r="F642" s="72">
        <v>178.72183999999999</v>
      </c>
      <c r="G642" s="22">
        <f t="shared" si="161"/>
        <v>0</v>
      </c>
      <c r="H642" s="22">
        <f t="shared" si="162"/>
        <v>408.27816000000001</v>
      </c>
      <c r="I642" s="22">
        <f t="shared" si="163"/>
        <v>30.446650766609878</v>
      </c>
    </row>
    <row r="643" spans="1:9" ht="25.5" customHeight="1" x14ac:dyDescent="0.25">
      <c r="A643" s="67" t="s">
        <v>71</v>
      </c>
      <c r="B643" s="75">
        <v>440</v>
      </c>
      <c r="C643" s="59" t="s">
        <v>1150</v>
      </c>
      <c r="D643" s="72">
        <v>45</v>
      </c>
      <c r="E643" s="72">
        <v>43</v>
      </c>
      <c r="F643" s="72">
        <v>43</v>
      </c>
      <c r="G643" s="22">
        <f t="shared" si="161"/>
        <v>0</v>
      </c>
      <c r="H643" s="22">
        <f t="shared" si="162"/>
        <v>2</v>
      </c>
      <c r="I643" s="22">
        <f t="shared" si="163"/>
        <v>95.555555555555557</v>
      </c>
    </row>
    <row r="644" spans="1:9" ht="25.5" customHeight="1" x14ac:dyDescent="0.25">
      <c r="A644" s="67" t="s">
        <v>235</v>
      </c>
      <c r="B644" s="75">
        <v>440</v>
      </c>
      <c r="C644" s="59" t="s">
        <v>1151</v>
      </c>
      <c r="D644" s="72">
        <v>100</v>
      </c>
      <c r="E644" s="72">
        <v>20.524529999999999</v>
      </c>
      <c r="F644" s="72">
        <v>20.524529999999999</v>
      </c>
      <c r="G644" s="22">
        <f t="shared" si="161"/>
        <v>0</v>
      </c>
      <c r="H644" s="22">
        <f t="shared" si="162"/>
        <v>79.475470000000001</v>
      </c>
      <c r="I644" s="22">
        <f t="shared" si="163"/>
        <v>20.524529999999999</v>
      </c>
    </row>
    <row r="645" spans="1:9" ht="30" customHeight="1" x14ac:dyDescent="0.25">
      <c r="A645" s="67" t="s">
        <v>73</v>
      </c>
      <c r="B645" s="75">
        <v>440</v>
      </c>
      <c r="C645" s="59" t="s">
        <v>1152</v>
      </c>
      <c r="D645" s="72">
        <v>773</v>
      </c>
      <c r="E645" s="72">
        <v>330.87918999999999</v>
      </c>
      <c r="F645" s="72">
        <v>330.87918999999999</v>
      </c>
      <c r="G645" s="22">
        <f t="shared" si="161"/>
        <v>0</v>
      </c>
      <c r="H645" s="22">
        <f t="shared" si="162"/>
        <v>442.12081000000001</v>
      </c>
      <c r="I645" s="22">
        <f t="shared" si="163"/>
        <v>42.804552393272957</v>
      </c>
    </row>
    <row r="646" spans="1:9" ht="27" customHeight="1" x14ac:dyDescent="0.25">
      <c r="A646" s="67" t="s">
        <v>74</v>
      </c>
      <c r="B646" s="75">
        <v>440</v>
      </c>
      <c r="C646" s="59" t="s">
        <v>1153</v>
      </c>
      <c r="D646" s="72">
        <v>370</v>
      </c>
      <c r="E646" s="72">
        <v>17.86</v>
      </c>
      <c r="F646" s="72">
        <v>17.86</v>
      </c>
      <c r="G646" s="22">
        <f t="shared" si="158"/>
        <v>0</v>
      </c>
      <c r="H646" s="22">
        <f t="shared" si="159"/>
        <v>352.14</v>
      </c>
      <c r="I646" s="22">
        <f t="shared" si="160"/>
        <v>4.827027027027027</v>
      </c>
    </row>
    <row r="647" spans="1:9" ht="35.25" customHeight="1" x14ac:dyDescent="0.25">
      <c r="A647" s="67" t="s">
        <v>75</v>
      </c>
      <c r="B647" s="75">
        <v>440</v>
      </c>
      <c r="C647" s="59" t="s">
        <v>1154</v>
      </c>
      <c r="D647" s="72">
        <v>562.25976000000003</v>
      </c>
      <c r="E647" s="72">
        <v>199.9093</v>
      </c>
      <c r="F647" s="72">
        <v>199.9093</v>
      </c>
      <c r="G647" s="22">
        <f t="shared" si="158"/>
        <v>0</v>
      </c>
      <c r="H647" s="22">
        <f t="shared" si="159"/>
        <v>362.35046</v>
      </c>
      <c r="I647" s="22">
        <f t="shared" si="160"/>
        <v>35.554616250681001</v>
      </c>
    </row>
    <row r="648" spans="1:9" ht="71.25" customHeight="1" x14ac:dyDescent="0.25">
      <c r="A648" s="67" t="s">
        <v>45</v>
      </c>
      <c r="B648" s="75">
        <v>440</v>
      </c>
      <c r="C648" s="59" t="s">
        <v>1155</v>
      </c>
      <c r="D648" s="72">
        <v>2</v>
      </c>
      <c r="E648" s="72">
        <v>0</v>
      </c>
      <c r="F648" s="72">
        <v>0</v>
      </c>
      <c r="G648" s="22">
        <f t="shared" si="158"/>
        <v>0</v>
      </c>
      <c r="H648" s="22">
        <f t="shared" si="159"/>
        <v>2</v>
      </c>
      <c r="I648" s="22">
        <f t="shared" si="160"/>
        <v>0</v>
      </c>
    </row>
    <row r="649" spans="1:9" ht="51.75" customHeight="1" x14ac:dyDescent="0.25">
      <c r="A649" s="130" t="s">
        <v>371</v>
      </c>
      <c r="B649" s="157"/>
      <c r="C649" s="74" t="s">
        <v>372</v>
      </c>
      <c r="D649" s="128">
        <f>SUM(D650:D650)</f>
        <v>55914.3</v>
      </c>
      <c r="E649" s="128">
        <f>SUM(E650:E650)</f>
        <v>27957.15</v>
      </c>
      <c r="F649" s="128">
        <f>SUM(F650:F650)</f>
        <v>27957.15</v>
      </c>
      <c r="G649" s="18">
        <f t="shared" ref="G649:G650" si="164">E649-F649</f>
        <v>0</v>
      </c>
      <c r="H649" s="18">
        <f t="shared" ref="H649:H650" si="165">D649-F649</f>
        <v>27957.15</v>
      </c>
      <c r="I649" s="18">
        <f t="shared" ref="I649:I650" si="166">F649/D649*100</f>
        <v>50</v>
      </c>
    </row>
    <row r="650" spans="1:9" ht="73.5" customHeight="1" x14ac:dyDescent="0.25">
      <c r="A650" s="67" t="s">
        <v>373</v>
      </c>
      <c r="B650" s="25" t="s">
        <v>41</v>
      </c>
      <c r="C650" s="59" t="s">
        <v>374</v>
      </c>
      <c r="D650" s="72">
        <v>55914.3</v>
      </c>
      <c r="E650" s="72">
        <v>27957.15</v>
      </c>
      <c r="F650" s="72">
        <v>27957.15</v>
      </c>
      <c r="G650" s="22">
        <f t="shared" si="164"/>
        <v>0</v>
      </c>
      <c r="H650" s="22">
        <f t="shared" si="165"/>
        <v>27957.15</v>
      </c>
      <c r="I650" s="21">
        <f t="shared" si="166"/>
        <v>50</v>
      </c>
    </row>
    <row r="651" spans="1:9" s="87" customFormat="1" ht="46.5" customHeight="1" x14ac:dyDescent="0.25">
      <c r="A651" s="200" t="s">
        <v>61</v>
      </c>
      <c r="B651" s="215"/>
      <c r="C651" s="215"/>
      <c r="D651" s="215"/>
      <c r="E651" s="215"/>
      <c r="F651" s="215"/>
      <c r="G651" s="215"/>
      <c r="H651" s="215"/>
      <c r="I651" s="215"/>
    </row>
    <row r="652" spans="1:9" s="86" customFormat="1" ht="32.25" customHeight="1" x14ac:dyDescent="0.3">
      <c r="A652" s="8" t="s">
        <v>1</v>
      </c>
      <c r="B652" s="48"/>
      <c r="C652" s="120">
        <v>2000000000</v>
      </c>
      <c r="D652" s="121">
        <f>D654</f>
        <v>40231.641000000003</v>
      </c>
      <c r="E652" s="121">
        <f>E654</f>
        <v>14436.817880000001</v>
      </c>
      <c r="F652" s="118">
        <f>F654</f>
        <v>14436.817880000001</v>
      </c>
      <c r="G652" s="117">
        <f t="shared" ref="G652:G669" si="167">E652-F652</f>
        <v>0</v>
      </c>
      <c r="H652" s="117">
        <f t="shared" ref="H652:H669" si="168">D652-F652</f>
        <v>25794.823120000001</v>
      </c>
      <c r="I652" s="117">
        <f t="shared" ref="I652:I669" si="169">F652/D652*100</f>
        <v>35.884238179596004</v>
      </c>
    </row>
    <row r="653" spans="1:9" ht="30" customHeight="1" x14ac:dyDescent="0.25">
      <c r="A653" s="11" t="s">
        <v>5</v>
      </c>
      <c r="B653" s="49"/>
      <c r="C653" s="50"/>
      <c r="D653" s="51"/>
      <c r="E653" s="51"/>
      <c r="F653" s="113"/>
      <c r="G653" s="51"/>
      <c r="H653" s="51"/>
      <c r="I653" s="51"/>
    </row>
    <row r="654" spans="1:9" s="88" customFormat="1" ht="97.5" customHeight="1" x14ac:dyDescent="0.25">
      <c r="A654" s="15" t="s">
        <v>34</v>
      </c>
      <c r="B654" s="52"/>
      <c r="C654" s="65">
        <v>2010000000</v>
      </c>
      <c r="D654" s="18">
        <f>SUM(D655:D669)</f>
        <v>40231.641000000003</v>
      </c>
      <c r="E654" s="18">
        <f>SUM(E655:E669)</f>
        <v>14436.817880000001</v>
      </c>
      <c r="F654" s="18">
        <f>SUM(F655:F669)</f>
        <v>14436.817880000001</v>
      </c>
      <c r="G654" s="18">
        <f>SUM(G655:G669)</f>
        <v>0</v>
      </c>
      <c r="H654" s="18">
        <f t="shared" si="168"/>
        <v>25794.823120000001</v>
      </c>
      <c r="I654" s="18">
        <f t="shared" si="169"/>
        <v>35.884238179596004</v>
      </c>
    </row>
    <row r="655" spans="1:9" ht="52.5" customHeight="1" x14ac:dyDescent="0.25">
      <c r="A655" s="67" t="s">
        <v>1156</v>
      </c>
      <c r="B655" s="20" t="s">
        <v>17</v>
      </c>
      <c r="C655" s="59" t="s">
        <v>1157</v>
      </c>
      <c r="D655" s="72">
        <v>300</v>
      </c>
      <c r="E655" s="72">
        <v>58</v>
      </c>
      <c r="F655" s="72">
        <v>58</v>
      </c>
      <c r="G655" s="21">
        <f t="shared" si="167"/>
        <v>0</v>
      </c>
      <c r="H655" s="21">
        <f t="shared" si="168"/>
        <v>242</v>
      </c>
      <c r="I655" s="21">
        <f t="shared" si="169"/>
        <v>19.333333333333332</v>
      </c>
    </row>
    <row r="656" spans="1:9" ht="54.75" customHeight="1" x14ac:dyDescent="0.25">
      <c r="A656" s="67" t="s">
        <v>440</v>
      </c>
      <c r="B656" s="20" t="s">
        <v>17</v>
      </c>
      <c r="C656" s="59" t="s">
        <v>132</v>
      </c>
      <c r="D656" s="72">
        <v>900</v>
      </c>
      <c r="E656" s="72">
        <v>0</v>
      </c>
      <c r="F656" s="72">
        <v>0</v>
      </c>
      <c r="G656" s="21">
        <f t="shared" si="167"/>
        <v>0</v>
      </c>
      <c r="H656" s="21">
        <f t="shared" si="168"/>
        <v>900</v>
      </c>
      <c r="I656" s="21">
        <f t="shared" si="169"/>
        <v>0</v>
      </c>
    </row>
    <row r="657" spans="1:9" ht="64.5" customHeight="1" x14ac:dyDescent="0.25">
      <c r="A657" s="67" t="s">
        <v>229</v>
      </c>
      <c r="B657" s="20" t="s">
        <v>17</v>
      </c>
      <c r="C657" s="59" t="s">
        <v>133</v>
      </c>
      <c r="D657" s="72">
        <v>1100</v>
      </c>
      <c r="E657" s="72">
        <v>0</v>
      </c>
      <c r="F657" s="72">
        <v>0</v>
      </c>
      <c r="G657" s="21">
        <f t="shared" si="167"/>
        <v>0</v>
      </c>
      <c r="H657" s="21">
        <f t="shared" si="168"/>
        <v>1100</v>
      </c>
      <c r="I657" s="21">
        <f t="shared" si="169"/>
        <v>0</v>
      </c>
    </row>
    <row r="658" spans="1:9" ht="30" customHeight="1" x14ac:dyDescent="0.25">
      <c r="A658" s="67" t="s">
        <v>68</v>
      </c>
      <c r="B658" s="20" t="s">
        <v>17</v>
      </c>
      <c r="C658" s="59" t="s">
        <v>1158</v>
      </c>
      <c r="D658" s="72">
        <v>31032.404999999999</v>
      </c>
      <c r="E658" s="72">
        <v>12644.48192</v>
      </c>
      <c r="F658" s="72">
        <v>12644.48192</v>
      </c>
      <c r="G658" s="21">
        <f t="shared" si="167"/>
        <v>0</v>
      </c>
      <c r="H658" s="21">
        <f t="shared" si="168"/>
        <v>18387.92308</v>
      </c>
      <c r="I658" s="21">
        <f t="shared" si="169"/>
        <v>40.746058579733024</v>
      </c>
    </row>
    <row r="659" spans="1:9" ht="39.75" customHeight="1" x14ac:dyDescent="0.25">
      <c r="A659" s="67" t="s">
        <v>69</v>
      </c>
      <c r="B659" s="20" t="s">
        <v>17</v>
      </c>
      <c r="C659" s="59" t="s">
        <v>1159</v>
      </c>
      <c r="D659" s="72">
        <v>600</v>
      </c>
      <c r="E659" s="72">
        <v>80.242599999999996</v>
      </c>
      <c r="F659" s="72">
        <v>80.242599999999996</v>
      </c>
      <c r="G659" s="21">
        <f t="shared" si="167"/>
        <v>0</v>
      </c>
      <c r="H659" s="21">
        <f t="shared" si="168"/>
        <v>519.75739999999996</v>
      </c>
      <c r="I659" s="21">
        <f t="shared" si="169"/>
        <v>13.373766666666667</v>
      </c>
    </row>
    <row r="660" spans="1:9" ht="57.75" customHeight="1" x14ac:dyDescent="0.25">
      <c r="A660" s="67" t="s">
        <v>398</v>
      </c>
      <c r="B660" s="20" t="s">
        <v>17</v>
      </c>
      <c r="C660" s="59" t="s">
        <v>1160</v>
      </c>
      <c r="D660" s="72">
        <v>731.66399999999999</v>
      </c>
      <c r="E660" s="72">
        <v>43.087400000000002</v>
      </c>
      <c r="F660" s="72">
        <v>43.087400000000002</v>
      </c>
      <c r="G660" s="21">
        <f t="shared" si="167"/>
        <v>0</v>
      </c>
      <c r="H660" s="21">
        <f t="shared" si="168"/>
        <v>688.57659999999998</v>
      </c>
      <c r="I660" s="21">
        <f t="shared" si="169"/>
        <v>5.8889599597629516</v>
      </c>
    </row>
    <row r="661" spans="1:9" ht="39.75" customHeight="1" x14ac:dyDescent="0.25">
      <c r="A661" s="67" t="s">
        <v>44</v>
      </c>
      <c r="B661" s="20" t="s">
        <v>17</v>
      </c>
      <c r="C661" s="59" t="s">
        <v>1161</v>
      </c>
      <c r="D661" s="72">
        <v>69.25</v>
      </c>
      <c r="E661" s="72">
        <v>14.76</v>
      </c>
      <c r="F661" s="72">
        <v>14.76</v>
      </c>
      <c r="G661" s="21">
        <f t="shared" si="167"/>
        <v>0</v>
      </c>
      <c r="H661" s="21">
        <f t="shared" si="168"/>
        <v>54.49</v>
      </c>
      <c r="I661" s="21">
        <f t="shared" si="169"/>
        <v>21.314079422382669</v>
      </c>
    </row>
    <row r="662" spans="1:9" ht="39.75" customHeight="1" x14ac:dyDescent="0.25">
      <c r="A662" s="67" t="s">
        <v>313</v>
      </c>
      <c r="B662" s="20" t="s">
        <v>17</v>
      </c>
      <c r="C662" s="59" t="s">
        <v>1162</v>
      </c>
      <c r="D662" s="72">
        <v>79.25</v>
      </c>
      <c r="E662" s="72">
        <v>0</v>
      </c>
      <c r="F662" s="72">
        <v>0</v>
      </c>
      <c r="G662" s="21">
        <f t="shared" si="167"/>
        <v>0</v>
      </c>
      <c r="H662" s="21">
        <f t="shared" si="168"/>
        <v>79.25</v>
      </c>
      <c r="I662" s="21">
        <f t="shared" si="169"/>
        <v>0</v>
      </c>
    </row>
    <row r="663" spans="1:9" ht="27.75" customHeight="1" x14ac:dyDescent="0.25">
      <c r="A663" s="67" t="s">
        <v>70</v>
      </c>
      <c r="B663" s="20" t="s">
        <v>17</v>
      </c>
      <c r="C663" s="59" t="s">
        <v>1163</v>
      </c>
      <c r="D663" s="72">
        <v>600</v>
      </c>
      <c r="E663" s="72">
        <v>137.96403000000001</v>
      </c>
      <c r="F663" s="72">
        <v>137.96403000000001</v>
      </c>
      <c r="G663" s="21">
        <f t="shared" si="167"/>
        <v>0</v>
      </c>
      <c r="H663" s="21">
        <f t="shared" si="168"/>
        <v>462.03597000000002</v>
      </c>
      <c r="I663" s="21">
        <f t="shared" si="169"/>
        <v>22.994005000000001</v>
      </c>
    </row>
    <row r="664" spans="1:9" ht="27.75" customHeight="1" x14ac:dyDescent="0.25">
      <c r="A664" s="67" t="s">
        <v>71</v>
      </c>
      <c r="B664" s="20" t="s">
        <v>17</v>
      </c>
      <c r="C664" s="59" t="s">
        <v>1164</v>
      </c>
      <c r="D664" s="72">
        <v>41.832000000000001</v>
      </c>
      <c r="E664" s="72">
        <v>0</v>
      </c>
      <c r="F664" s="72">
        <v>0</v>
      </c>
      <c r="G664" s="21">
        <f t="shared" si="167"/>
        <v>0</v>
      </c>
      <c r="H664" s="21">
        <f t="shared" si="168"/>
        <v>41.832000000000001</v>
      </c>
      <c r="I664" s="21">
        <f t="shared" si="169"/>
        <v>0</v>
      </c>
    </row>
    <row r="665" spans="1:9" ht="27.75" customHeight="1" x14ac:dyDescent="0.25">
      <c r="A665" s="67" t="s">
        <v>72</v>
      </c>
      <c r="B665" s="20" t="s">
        <v>17</v>
      </c>
      <c r="C665" s="59" t="s">
        <v>1165</v>
      </c>
      <c r="D665" s="72">
        <v>697.08</v>
      </c>
      <c r="E665" s="72">
        <v>182.82464999999999</v>
      </c>
      <c r="F665" s="72">
        <v>182.82464999999999</v>
      </c>
      <c r="G665" s="21">
        <f t="shared" si="167"/>
        <v>0</v>
      </c>
      <c r="H665" s="21">
        <f t="shared" si="168"/>
        <v>514.25535000000002</v>
      </c>
      <c r="I665" s="21">
        <f t="shared" si="169"/>
        <v>26.227212084696163</v>
      </c>
    </row>
    <row r="666" spans="1:9" ht="27.75" customHeight="1" x14ac:dyDescent="0.25">
      <c r="A666" s="67" t="s">
        <v>235</v>
      </c>
      <c r="B666" s="20" t="s">
        <v>17</v>
      </c>
      <c r="C666" s="59" t="s">
        <v>1166</v>
      </c>
      <c r="D666" s="72">
        <v>300</v>
      </c>
      <c r="E666" s="72">
        <v>2.2999999999999998</v>
      </c>
      <c r="F666" s="72">
        <v>2.2999999999999998</v>
      </c>
      <c r="G666" s="21">
        <f t="shared" si="167"/>
        <v>0</v>
      </c>
      <c r="H666" s="21">
        <f t="shared" si="168"/>
        <v>297.7</v>
      </c>
      <c r="I666" s="21">
        <f t="shared" si="169"/>
        <v>0.76666666666666661</v>
      </c>
    </row>
    <row r="667" spans="1:9" ht="27.75" customHeight="1" x14ac:dyDescent="0.25">
      <c r="A667" s="67" t="s">
        <v>73</v>
      </c>
      <c r="B667" s="20" t="s">
        <v>17</v>
      </c>
      <c r="C667" s="59" t="s">
        <v>1167</v>
      </c>
      <c r="D667" s="72">
        <v>861</v>
      </c>
      <c r="E667" s="72">
        <v>148.5917</v>
      </c>
      <c r="F667" s="72">
        <v>148.5917</v>
      </c>
      <c r="G667" s="21">
        <f t="shared" si="167"/>
        <v>0</v>
      </c>
      <c r="H667" s="21">
        <f t="shared" si="168"/>
        <v>712.40830000000005</v>
      </c>
      <c r="I667" s="21">
        <f t="shared" si="169"/>
        <v>17.258037166085945</v>
      </c>
    </row>
    <row r="668" spans="1:9" ht="36" customHeight="1" x14ac:dyDescent="0.25">
      <c r="A668" s="67" t="s">
        <v>74</v>
      </c>
      <c r="B668" s="20" t="s">
        <v>17</v>
      </c>
      <c r="C668" s="59" t="s">
        <v>1168</v>
      </c>
      <c r="D668" s="72">
        <v>700</v>
      </c>
      <c r="E668" s="72">
        <v>0</v>
      </c>
      <c r="F668" s="72">
        <v>0</v>
      </c>
      <c r="G668" s="21">
        <f t="shared" si="167"/>
        <v>0</v>
      </c>
      <c r="H668" s="21">
        <f t="shared" si="168"/>
        <v>700</v>
      </c>
      <c r="I668" s="21">
        <f t="shared" si="169"/>
        <v>0</v>
      </c>
    </row>
    <row r="669" spans="1:9" ht="30" customHeight="1" x14ac:dyDescent="0.25">
      <c r="A669" s="67" t="s">
        <v>75</v>
      </c>
      <c r="B669" s="20" t="s">
        <v>17</v>
      </c>
      <c r="C669" s="59" t="s">
        <v>1169</v>
      </c>
      <c r="D669" s="72">
        <v>2219.16</v>
      </c>
      <c r="E669" s="72">
        <v>1124.56558</v>
      </c>
      <c r="F669" s="72">
        <v>1124.56558</v>
      </c>
      <c r="G669" s="21">
        <f t="shared" si="167"/>
        <v>0</v>
      </c>
      <c r="H669" s="21">
        <f t="shared" si="168"/>
        <v>1094.5944199999999</v>
      </c>
      <c r="I669" s="21">
        <f t="shared" si="169"/>
        <v>50.675281638097303</v>
      </c>
    </row>
    <row r="670" spans="1:9" s="87" customFormat="1" ht="62.25" customHeight="1" x14ac:dyDescent="0.25">
      <c r="A670" s="202" t="s">
        <v>62</v>
      </c>
      <c r="B670" s="215"/>
      <c r="C670" s="215"/>
      <c r="D670" s="215"/>
      <c r="E670" s="215"/>
      <c r="F670" s="215"/>
      <c r="G670" s="215"/>
      <c r="H670" s="215"/>
      <c r="I670" s="215"/>
    </row>
    <row r="671" spans="1:9" s="86" customFormat="1" ht="27" customHeight="1" x14ac:dyDescent="0.3">
      <c r="A671" s="8" t="s">
        <v>1</v>
      </c>
      <c r="B671" s="48"/>
      <c r="C671" s="120">
        <v>2100000000</v>
      </c>
      <c r="D671" s="123">
        <f>D673+D696+D700+D715</f>
        <v>104197.89658999999</v>
      </c>
      <c r="E671" s="123">
        <f>E673+E696+E700+E715</f>
        <v>20697.526679999995</v>
      </c>
      <c r="F671" s="123">
        <f>F673+F696+F700+F715</f>
        <v>20697.526679999995</v>
      </c>
      <c r="G671" s="123">
        <f>G673+G696+G700</f>
        <v>0</v>
      </c>
      <c r="H671" s="123">
        <f>H673+H696+H700+H715</f>
        <v>83500.369910000009</v>
      </c>
      <c r="I671" s="123">
        <f t="shared" ref="I671" si="170">F671/D671*100</f>
        <v>19.863670340142324</v>
      </c>
    </row>
    <row r="672" spans="1:9" ht="27" customHeight="1" x14ac:dyDescent="0.25">
      <c r="A672" s="11" t="s">
        <v>5</v>
      </c>
      <c r="B672" s="49"/>
      <c r="C672" s="50"/>
      <c r="D672" s="53"/>
      <c r="E672" s="53"/>
      <c r="F672" s="114"/>
      <c r="G672" s="53"/>
      <c r="H672" s="53"/>
      <c r="I672" s="53"/>
    </row>
    <row r="673" spans="1:9" s="88" customFormat="1" ht="62.25" customHeight="1" x14ac:dyDescent="0.25">
      <c r="A673" s="15" t="s">
        <v>35</v>
      </c>
      <c r="B673" s="52"/>
      <c r="C673" s="16" t="s">
        <v>134</v>
      </c>
      <c r="D673" s="54">
        <f>SUM(D674:D695)</f>
        <v>39813.856950000001</v>
      </c>
      <c r="E673" s="54">
        <f>SUM(E674:E695)</f>
        <v>12681.370889999997</v>
      </c>
      <c r="F673" s="54">
        <f>SUM(F674:F695)</f>
        <v>12681.370889999997</v>
      </c>
      <c r="G673" s="54">
        <f t="shared" ref="G673:G699" si="171">E673-F673</f>
        <v>0</v>
      </c>
      <c r="H673" s="54">
        <f t="shared" ref="H673:H699" si="172">D673-F673</f>
        <v>27132.486060000003</v>
      </c>
      <c r="I673" s="54">
        <f t="shared" ref="I673:I699" si="173">F673/D673*100</f>
        <v>31.851651313073791</v>
      </c>
    </row>
    <row r="674" spans="1:9" s="89" customFormat="1" ht="36" customHeight="1" x14ac:dyDescent="0.25">
      <c r="A674" s="67" t="s">
        <v>1170</v>
      </c>
      <c r="B674" s="75">
        <v>441</v>
      </c>
      <c r="C674" s="59" t="s">
        <v>1178</v>
      </c>
      <c r="D674" s="72">
        <v>300</v>
      </c>
      <c r="E674" s="72">
        <v>0</v>
      </c>
      <c r="F674" s="72">
        <v>0</v>
      </c>
      <c r="G674" s="69">
        <v>0</v>
      </c>
      <c r="H674" s="69">
        <v>0</v>
      </c>
      <c r="I674" s="69">
        <f t="shared" si="173"/>
        <v>0</v>
      </c>
    </row>
    <row r="675" spans="1:9" s="96" customFormat="1" ht="52.5" customHeight="1" x14ac:dyDescent="0.25">
      <c r="A675" s="67" t="s">
        <v>1171</v>
      </c>
      <c r="B675" s="25" t="s">
        <v>17</v>
      </c>
      <c r="C675" s="59" t="s">
        <v>1179</v>
      </c>
      <c r="D675" s="72">
        <v>272.14303999999998</v>
      </c>
      <c r="E675" s="72">
        <v>272.14303999999998</v>
      </c>
      <c r="F675" s="72">
        <v>272.14303999999998</v>
      </c>
      <c r="G675" s="55">
        <f t="shared" si="171"/>
        <v>0</v>
      </c>
      <c r="H675" s="55">
        <f t="shared" si="172"/>
        <v>0</v>
      </c>
      <c r="I675" s="55">
        <f t="shared" si="173"/>
        <v>100</v>
      </c>
    </row>
    <row r="676" spans="1:9" s="96" customFormat="1" ht="63" customHeight="1" x14ac:dyDescent="0.25">
      <c r="A676" s="67" t="s">
        <v>200</v>
      </c>
      <c r="B676" s="25" t="s">
        <v>17</v>
      </c>
      <c r="C676" s="59" t="s">
        <v>201</v>
      </c>
      <c r="D676" s="72">
        <v>300</v>
      </c>
      <c r="E676" s="72">
        <v>0</v>
      </c>
      <c r="F676" s="72">
        <v>0</v>
      </c>
      <c r="G676" s="55">
        <f t="shared" si="171"/>
        <v>0</v>
      </c>
      <c r="H676" s="55">
        <f t="shared" si="172"/>
        <v>300</v>
      </c>
      <c r="I676" s="55">
        <f t="shared" si="173"/>
        <v>0</v>
      </c>
    </row>
    <row r="677" spans="1:9" s="96" customFormat="1" ht="78" customHeight="1" x14ac:dyDescent="0.25">
      <c r="A677" s="67" t="s">
        <v>1172</v>
      </c>
      <c r="B677" s="25" t="s">
        <v>17</v>
      </c>
      <c r="C677" s="59" t="s">
        <v>1180</v>
      </c>
      <c r="D677" s="72">
        <v>30</v>
      </c>
      <c r="E677" s="72">
        <v>0</v>
      </c>
      <c r="F677" s="72">
        <v>0</v>
      </c>
      <c r="G677" s="55">
        <f t="shared" ref="G677:G695" si="174">E677-F677</f>
        <v>0</v>
      </c>
      <c r="H677" s="55">
        <f t="shared" ref="H677:H695" si="175">D677-F677</f>
        <v>30</v>
      </c>
      <c r="I677" s="55">
        <f t="shared" ref="I677:I695" si="176">F677/D677*100</f>
        <v>0</v>
      </c>
    </row>
    <row r="678" spans="1:9" s="96" customFormat="1" ht="85.5" customHeight="1" x14ac:dyDescent="0.25">
      <c r="A678" s="67" t="s">
        <v>1173</v>
      </c>
      <c r="B678" s="81">
        <v>441</v>
      </c>
      <c r="C678" s="59" t="s">
        <v>441</v>
      </c>
      <c r="D678" s="72">
        <v>5707.1964699999999</v>
      </c>
      <c r="E678" s="72">
        <v>1945.4008200000001</v>
      </c>
      <c r="F678" s="72">
        <v>1945.4008200000001</v>
      </c>
      <c r="G678" s="55">
        <f t="shared" si="174"/>
        <v>0</v>
      </c>
      <c r="H678" s="55">
        <f t="shared" si="175"/>
        <v>3761.79565</v>
      </c>
      <c r="I678" s="55">
        <f t="shared" si="176"/>
        <v>34.086803042895774</v>
      </c>
    </row>
    <row r="679" spans="1:9" s="96" customFormat="1" ht="61.5" customHeight="1" x14ac:dyDescent="0.25">
      <c r="A679" s="67" t="s">
        <v>1174</v>
      </c>
      <c r="B679" s="25" t="s">
        <v>17</v>
      </c>
      <c r="C679" s="59" t="s">
        <v>1181</v>
      </c>
      <c r="D679" s="72">
        <v>3900</v>
      </c>
      <c r="E679" s="72">
        <v>0</v>
      </c>
      <c r="F679" s="72">
        <v>0</v>
      </c>
      <c r="G679" s="55">
        <f t="shared" si="174"/>
        <v>0</v>
      </c>
      <c r="H679" s="55">
        <f t="shared" si="175"/>
        <v>3900</v>
      </c>
      <c r="I679" s="55">
        <f t="shared" si="176"/>
        <v>0</v>
      </c>
    </row>
    <row r="680" spans="1:9" s="96" customFormat="1" ht="92.25" customHeight="1" x14ac:dyDescent="0.25">
      <c r="A680" s="70" t="s">
        <v>63</v>
      </c>
      <c r="B680" s="25" t="s">
        <v>17</v>
      </c>
      <c r="C680" s="59" t="s">
        <v>135</v>
      </c>
      <c r="D680" s="72">
        <v>400</v>
      </c>
      <c r="E680" s="72">
        <v>0</v>
      </c>
      <c r="F680" s="72">
        <v>0</v>
      </c>
      <c r="G680" s="55">
        <f t="shared" si="174"/>
        <v>0</v>
      </c>
      <c r="H680" s="55">
        <f t="shared" si="175"/>
        <v>400</v>
      </c>
      <c r="I680" s="55">
        <f t="shared" si="176"/>
        <v>0</v>
      </c>
    </row>
    <row r="681" spans="1:9" s="96" customFormat="1" ht="50.25" customHeight="1" x14ac:dyDescent="0.25">
      <c r="A681" s="67" t="s">
        <v>64</v>
      </c>
      <c r="B681" s="25" t="s">
        <v>17</v>
      </c>
      <c r="C681" s="59" t="s">
        <v>136</v>
      </c>
      <c r="D681" s="72">
        <v>400</v>
      </c>
      <c r="E681" s="72">
        <v>0</v>
      </c>
      <c r="F681" s="72">
        <v>0</v>
      </c>
      <c r="G681" s="55">
        <f t="shared" si="174"/>
        <v>0</v>
      </c>
      <c r="H681" s="55">
        <f t="shared" si="175"/>
        <v>400</v>
      </c>
      <c r="I681" s="55">
        <f t="shared" si="176"/>
        <v>0</v>
      </c>
    </row>
    <row r="682" spans="1:9" s="96" customFormat="1" ht="60" customHeight="1" x14ac:dyDescent="0.25">
      <c r="A682" s="67" t="s">
        <v>65</v>
      </c>
      <c r="B682" s="25" t="s">
        <v>17</v>
      </c>
      <c r="C682" s="59" t="s">
        <v>137</v>
      </c>
      <c r="D682" s="72">
        <v>7000</v>
      </c>
      <c r="E682" s="72">
        <v>1908.3808100000001</v>
      </c>
      <c r="F682" s="72">
        <v>1908.3808100000001</v>
      </c>
      <c r="G682" s="55">
        <f t="shared" si="174"/>
        <v>0</v>
      </c>
      <c r="H682" s="55">
        <f t="shared" si="175"/>
        <v>5091.6191899999994</v>
      </c>
      <c r="I682" s="55">
        <f t="shared" si="176"/>
        <v>27.262583000000003</v>
      </c>
    </row>
    <row r="683" spans="1:9" s="96" customFormat="1" ht="69.75" customHeight="1" x14ac:dyDescent="0.25">
      <c r="A683" s="67" t="s">
        <v>66</v>
      </c>
      <c r="B683" s="25" t="s">
        <v>17</v>
      </c>
      <c r="C683" s="59" t="s">
        <v>138</v>
      </c>
      <c r="D683" s="72">
        <v>400</v>
      </c>
      <c r="E683" s="72">
        <v>288.57499999999999</v>
      </c>
      <c r="F683" s="72">
        <v>288.57499999999999</v>
      </c>
      <c r="G683" s="55">
        <f t="shared" si="174"/>
        <v>0</v>
      </c>
      <c r="H683" s="55">
        <f t="shared" si="175"/>
        <v>111.42500000000001</v>
      </c>
      <c r="I683" s="55">
        <f t="shared" si="176"/>
        <v>72.143749999999997</v>
      </c>
    </row>
    <row r="684" spans="1:9" s="96" customFormat="1" ht="69" customHeight="1" x14ac:dyDescent="0.25">
      <c r="A684" s="67" t="s">
        <v>139</v>
      </c>
      <c r="B684" s="25" t="s">
        <v>17</v>
      </c>
      <c r="C684" s="59" t="s">
        <v>140</v>
      </c>
      <c r="D684" s="72">
        <v>4000</v>
      </c>
      <c r="E684" s="72">
        <v>2126.9817499999999</v>
      </c>
      <c r="F684" s="72">
        <v>2126.9817499999999</v>
      </c>
      <c r="G684" s="55">
        <f t="shared" si="174"/>
        <v>0</v>
      </c>
      <c r="H684" s="55">
        <f t="shared" si="175"/>
        <v>1873.0182500000001</v>
      </c>
      <c r="I684" s="55">
        <f t="shared" si="176"/>
        <v>53.174543750000005</v>
      </c>
    </row>
    <row r="685" spans="1:9" s="96" customFormat="1" ht="55.5" customHeight="1" x14ac:dyDescent="0.25">
      <c r="A685" s="67" t="s">
        <v>1175</v>
      </c>
      <c r="B685" s="25" t="s">
        <v>17</v>
      </c>
      <c r="C685" s="59" t="s">
        <v>1182</v>
      </c>
      <c r="D685" s="72">
        <v>1091.162</v>
      </c>
      <c r="E685" s="72">
        <v>0</v>
      </c>
      <c r="F685" s="72">
        <v>0</v>
      </c>
      <c r="G685" s="55">
        <f t="shared" ref="G685:G690" si="177">E685-F685</f>
        <v>0</v>
      </c>
      <c r="H685" s="55">
        <f t="shared" ref="H685:H690" si="178">D685-F685</f>
        <v>1091.162</v>
      </c>
      <c r="I685" s="55">
        <f t="shared" ref="I685:I690" si="179">F685/D685*100</f>
        <v>0</v>
      </c>
    </row>
    <row r="686" spans="1:9" s="96" customFormat="1" ht="39.75" customHeight="1" x14ac:dyDescent="0.25">
      <c r="A686" s="67" t="s">
        <v>1176</v>
      </c>
      <c r="B686" s="25" t="s">
        <v>17</v>
      </c>
      <c r="C686" s="59" t="s">
        <v>1183</v>
      </c>
      <c r="D686" s="72">
        <v>300</v>
      </c>
      <c r="E686" s="72">
        <v>0</v>
      </c>
      <c r="F686" s="72">
        <v>0</v>
      </c>
      <c r="G686" s="55">
        <f t="shared" si="177"/>
        <v>0</v>
      </c>
      <c r="H686" s="55">
        <f t="shared" si="178"/>
        <v>300</v>
      </c>
      <c r="I686" s="55">
        <f t="shared" si="179"/>
        <v>0</v>
      </c>
    </row>
    <row r="687" spans="1:9" s="96" customFormat="1" ht="39.75" customHeight="1" x14ac:dyDescent="0.25">
      <c r="A687" s="67" t="s">
        <v>68</v>
      </c>
      <c r="B687" s="25" t="s">
        <v>17</v>
      </c>
      <c r="C687" s="59" t="s">
        <v>1184</v>
      </c>
      <c r="D687" s="72">
        <v>14286.837</v>
      </c>
      <c r="E687" s="72">
        <v>5814.1483799999996</v>
      </c>
      <c r="F687" s="72">
        <v>5814.1483799999996</v>
      </c>
      <c r="G687" s="55">
        <f t="shared" si="177"/>
        <v>0</v>
      </c>
      <c r="H687" s="55">
        <f t="shared" si="178"/>
        <v>8472.6886200000008</v>
      </c>
      <c r="I687" s="55">
        <f t="shared" si="179"/>
        <v>40.695840373905014</v>
      </c>
    </row>
    <row r="688" spans="1:9" s="96" customFormat="1" ht="39.75" customHeight="1" x14ac:dyDescent="0.25">
      <c r="A688" s="67" t="s">
        <v>69</v>
      </c>
      <c r="B688" s="25" t="s">
        <v>17</v>
      </c>
      <c r="C688" s="59" t="s">
        <v>1185</v>
      </c>
      <c r="D688" s="72">
        <v>396</v>
      </c>
      <c r="E688" s="72">
        <v>0</v>
      </c>
      <c r="F688" s="72">
        <v>0</v>
      </c>
      <c r="G688" s="55">
        <f t="shared" si="177"/>
        <v>0</v>
      </c>
      <c r="H688" s="55">
        <f t="shared" si="178"/>
        <v>396</v>
      </c>
      <c r="I688" s="55">
        <f t="shared" si="179"/>
        <v>0</v>
      </c>
    </row>
    <row r="689" spans="1:9" s="96" customFormat="1" ht="39.75" customHeight="1" x14ac:dyDescent="0.25">
      <c r="A689" s="67" t="s">
        <v>44</v>
      </c>
      <c r="B689" s="25" t="s">
        <v>17</v>
      </c>
      <c r="C689" s="59" t="s">
        <v>1186</v>
      </c>
      <c r="D689" s="72">
        <v>128.5</v>
      </c>
      <c r="E689" s="72">
        <v>70.180000000000007</v>
      </c>
      <c r="F689" s="72">
        <v>70.180000000000007</v>
      </c>
      <c r="G689" s="55">
        <f t="shared" si="177"/>
        <v>0</v>
      </c>
      <c r="H689" s="55">
        <f t="shared" si="178"/>
        <v>58.319999999999993</v>
      </c>
      <c r="I689" s="55">
        <f t="shared" si="179"/>
        <v>54.614785992217904</v>
      </c>
    </row>
    <row r="690" spans="1:9" s="96" customFormat="1" ht="34.5" customHeight="1" x14ac:dyDescent="0.25">
      <c r="A690" s="67" t="s">
        <v>313</v>
      </c>
      <c r="B690" s="25" t="s">
        <v>17</v>
      </c>
      <c r="C690" s="59" t="s">
        <v>1187</v>
      </c>
      <c r="D690" s="72">
        <v>155.16</v>
      </c>
      <c r="E690" s="72">
        <v>37.585000000000001</v>
      </c>
      <c r="F690" s="72">
        <v>37.585000000000001</v>
      </c>
      <c r="G690" s="55">
        <f t="shared" si="177"/>
        <v>0</v>
      </c>
      <c r="H690" s="55">
        <f t="shared" si="178"/>
        <v>117.57499999999999</v>
      </c>
      <c r="I690" s="55">
        <f t="shared" si="179"/>
        <v>24.223382315029649</v>
      </c>
    </row>
    <row r="691" spans="1:9" s="96" customFormat="1" ht="28.5" customHeight="1" x14ac:dyDescent="0.25">
      <c r="A691" s="67" t="s">
        <v>70</v>
      </c>
      <c r="B691" s="25" t="s">
        <v>17</v>
      </c>
      <c r="C691" s="59" t="s">
        <v>1188</v>
      </c>
      <c r="D691" s="72">
        <v>2</v>
      </c>
      <c r="E691" s="72">
        <v>0.17100000000000001</v>
      </c>
      <c r="F691" s="72">
        <v>0.17100000000000001</v>
      </c>
      <c r="G691" s="55">
        <f t="shared" si="174"/>
        <v>0</v>
      </c>
      <c r="H691" s="55">
        <f t="shared" si="175"/>
        <v>1.829</v>
      </c>
      <c r="I691" s="55">
        <f t="shared" si="176"/>
        <v>8.5500000000000007</v>
      </c>
    </row>
    <row r="692" spans="1:9" s="96" customFormat="1" ht="30" customHeight="1" x14ac:dyDescent="0.25">
      <c r="A692" s="67" t="s">
        <v>73</v>
      </c>
      <c r="B692" s="25" t="s">
        <v>17</v>
      </c>
      <c r="C692" s="59" t="s">
        <v>1189</v>
      </c>
      <c r="D692" s="72">
        <v>388.1</v>
      </c>
      <c r="E692" s="72">
        <v>131.76764</v>
      </c>
      <c r="F692" s="72">
        <v>131.76764</v>
      </c>
      <c r="G692" s="55">
        <f t="shared" si="174"/>
        <v>0</v>
      </c>
      <c r="H692" s="55">
        <f t="shared" si="175"/>
        <v>256.33235999999999</v>
      </c>
      <c r="I692" s="55">
        <f t="shared" si="176"/>
        <v>33.951981448080389</v>
      </c>
    </row>
    <row r="693" spans="1:9" s="96" customFormat="1" ht="30" customHeight="1" x14ac:dyDescent="0.25">
      <c r="A693" s="67" t="s">
        <v>74</v>
      </c>
      <c r="B693" s="25" t="s">
        <v>17</v>
      </c>
      <c r="C693" s="59" t="s">
        <v>1190</v>
      </c>
      <c r="D693" s="72">
        <v>134</v>
      </c>
      <c r="E693" s="72">
        <v>3.9980000000000002</v>
      </c>
      <c r="F693" s="72">
        <v>3.9980000000000002</v>
      </c>
      <c r="G693" s="55">
        <f t="shared" si="174"/>
        <v>0</v>
      </c>
      <c r="H693" s="55">
        <f t="shared" si="175"/>
        <v>130.00200000000001</v>
      </c>
      <c r="I693" s="55">
        <f t="shared" si="176"/>
        <v>2.9835820895522391</v>
      </c>
    </row>
    <row r="694" spans="1:9" s="96" customFormat="1" ht="30" customHeight="1" x14ac:dyDescent="0.25">
      <c r="A694" s="67" t="s">
        <v>75</v>
      </c>
      <c r="B694" s="25" t="s">
        <v>17</v>
      </c>
      <c r="C694" s="59" t="s">
        <v>1191</v>
      </c>
      <c r="D694" s="72">
        <v>150</v>
      </c>
      <c r="E694" s="72">
        <v>58.781999999999996</v>
      </c>
      <c r="F694" s="72">
        <v>58.781999999999996</v>
      </c>
      <c r="G694" s="55">
        <f t="shared" si="174"/>
        <v>0</v>
      </c>
      <c r="H694" s="55">
        <f t="shared" si="175"/>
        <v>91.218000000000004</v>
      </c>
      <c r="I694" s="55">
        <f t="shared" si="176"/>
        <v>39.187999999999995</v>
      </c>
    </row>
    <row r="695" spans="1:9" s="96" customFormat="1" ht="30" customHeight="1" x14ac:dyDescent="0.25">
      <c r="A695" s="70" t="s">
        <v>1177</v>
      </c>
      <c r="B695" s="25" t="s">
        <v>17</v>
      </c>
      <c r="C695" s="59" t="s">
        <v>1192</v>
      </c>
      <c r="D695" s="72">
        <v>72.758439999999993</v>
      </c>
      <c r="E695" s="72">
        <v>23.257449999999999</v>
      </c>
      <c r="F695" s="72">
        <v>23.257449999999999</v>
      </c>
      <c r="G695" s="55">
        <f t="shared" si="174"/>
        <v>0</v>
      </c>
      <c r="H695" s="55">
        <f t="shared" si="175"/>
        <v>49.500989999999994</v>
      </c>
      <c r="I695" s="55">
        <f t="shared" si="176"/>
        <v>31.965295022817976</v>
      </c>
    </row>
    <row r="696" spans="1:9" s="88" customFormat="1" ht="52.5" customHeight="1" x14ac:dyDescent="0.25">
      <c r="A696" s="15" t="s">
        <v>36</v>
      </c>
      <c r="B696" s="52"/>
      <c r="C696" s="16" t="s">
        <v>143</v>
      </c>
      <c r="D696" s="54">
        <f>SUM(D697:D699)</f>
        <v>1350</v>
      </c>
      <c r="E696" s="54">
        <f>SUM(E697:E699)</f>
        <v>0</v>
      </c>
      <c r="F696" s="54">
        <f>SUM(F697:F699)</f>
        <v>0</v>
      </c>
      <c r="G696" s="54">
        <f t="shared" si="171"/>
        <v>0</v>
      </c>
      <c r="H696" s="54">
        <f t="shared" si="172"/>
        <v>1350</v>
      </c>
      <c r="I696" s="54">
        <f>F696/D696*100</f>
        <v>0</v>
      </c>
    </row>
    <row r="697" spans="1:9" s="88" customFormat="1" ht="30" customHeight="1" x14ac:dyDescent="0.25">
      <c r="A697" s="67" t="s">
        <v>442</v>
      </c>
      <c r="B697" s="105">
        <v>441</v>
      </c>
      <c r="C697" s="59" t="s">
        <v>443</v>
      </c>
      <c r="D697" s="72">
        <v>350</v>
      </c>
      <c r="E697" s="72">
        <v>0</v>
      </c>
      <c r="F697" s="72">
        <v>0</v>
      </c>
      <c r="G697" s="69">
        <f t="shared" si="171"/>
        <v>0</v>
      </c>
      <c r="H697" s="69">
        <f t="shared" si="172"/>
        <v>350</v>
      </c>
      <c r="I697" s="69">
        <f>F697/D697*100</f>
        <v>0</v>
      </c>
    </row>
    <row r="698" spans="1:9" s="88" customFormat="1" ht="43.5" customHeight="1" x14ac:dyDescent="0.25">
      <c r="A698" s="67" t="s">
        <v>329</v>
      </c>
      <c r="B698" s="105">
        <v>441</v>
      </c>
      <c r="C698" s="59" t="s">
        <v>141</v>
      </c>
      <c r="D698" s="72">
        <v>500</v>
      </c>
      <c r="E698" s="72">
        <v>0</v>
      </c>
      <c r="F698" s="72">
        <v>0</v>
      </c>
      <c r="G698" s="69">
        <f t="shared" si="171"/>
        <v>0</v>
      </c>
      <c r="H698" s="69">
        <f t="shared" si="172"/>
        <v>500</v>
      </c>
      <c r="I698" s="69">
        <f>F698/D698*100</f>
        <v>0</v>
      </c>
    </row>
    <row r="699" spans="1:9" ht="48" customHeight="1" x14ac:dyDescent="0.25">
      <c r="A699" s="67" t="s">
        <v>1193</v>
      </c>
      <c r="B699" s="25" t="s">
        <v>17</v>
      </c>
      <c r="C699" s="59" t="s">
        <v>1194</v>
      </c>
      <c r="D699" s="72">
        <v>500</v>
      </c>
      <c r="E699" s="72">
        <v>0</v>
      </c>
      <c r="F699" s="72">
        <v>0</v>
      </c>
      <c r="G699" s="55">
        <f t="shared" si="171"/>
        <v>0</v>
      </c>
      <c r="H699" s="55">
        <f t="shared" si="172"/>
        <v>500</v>
      </c>
      <c r="I699" s="55">
        <f t="shared" si="173"/>
        <v>0</v>
      </c>
    </row>
    <row r="700" spans="1:9" ht="75.75" customHeight="1" x14ac:dyDescent="0.25">
      <c r="A700" s="15" t="s">
        <v>142</v>
      </c>
      <c r="B700" s="52"/>
      <c r="C700" s="16" t="s">
        <v>144</v>
      </c>
      <c r="D700" s="54">
        <f>SUM(D701:D714)</f>
        <v>52087.464029999996</v>
      </c>
      <c r="E700" s="54">
        <f>SUM(E701:E714)</f>
        <v>363.25991999999997</v>
      </c>
      <c r="F700" s="54">
        <f>SUM(F701:F714)</f>
        <v>363.25991999999997</v>
      </c>
      <c r="G700" s="54">
        <f>SUM(G701:G714)</f>
        <v>0</v>
      </c>
      <c r="H700" s="54">
        <f t="shared" ref="H700:H714" si="180">D700-F700</f>
        <v>51724.204109999999</v>
      </c>
      <c r="I700" s="54">
        <f t="shared" ref="I700:I714" si="181">F700/D700*100</f>
        <v>0.697403735744898</v>
      </c>
    </row>
    <row r="701" spans="1:9" s="89" customFormat="1" ht="31.5" customHeight="1" x14ac:dyDescent="0.25">
      <c r="A701" s="67" t="s">
        <v>1195</v>
      </c>
      <c r="B701" s="73">
        <v>441</v>
      </c>
      <c r="C701" s="59" t="s">
        <v>1207</v>
      </c>
      <c r="D701" s="72">
        <v>879.6</v>
      </c>
      <c r="E701" s="72">
        <v>211.57499999999999</v>
      </c>
      <c r="F701" s="72">
        <v>211.57499999999999</v>
      </c>
      <c r="G701" s="69">
        <v>0</v>
      </c>
      <c r="H701" s="69">
        <f t="shared" si="180"/>
        <v>668.02500000000009</v>
      </c>
      <c r="I701" s="69">
        <f t="shared" si="181"/>
        <v>24.053547066848566</v>
      </c>
    </row>
    <row r="702" spans="1:9" s="89" customFormat="1" ht="30.75" customHeight="1" x14ac:dyDescent="0.25">
      <c r="A702" s="67" t="s">
        <v>1196</v>
      </c>
      <c r="B702" s="73">
        <v>441</v>
      </c>
      <c r="C702" s="59" t="s">
        <v>444</v>
      </c>
      <c r="D702" s="72">
        <v>9058.4666699999998</v>
      </c>
      <c r="E702" s="72">
        <v>0</v>
      </c>
      <c r="F702" s="72">
        <v>0</v>
      </c>
      <c r="G702" s="69">
        <v>0</v>
      </c>
      <c r="H702" s="69">
        <f t="shared" si="180"/>
        <v>9058.4666699999998</v>
      </c>
      <c r="I702" s="69">
        <f t="shared" si="181"/>
        <v>0</v>
      </c>
    </row>
    <row r="703" spans="1:9" s="89" customFormat="1" ht="39.75" customHeight="1" x14ac:dyDescent="0.25">
      <c r="A703" s="67" t="s">
        <v>1197</v>
      </c>
      <c r="B703" s="73">
        <v>441</v>
      </c>
      <c r="C703" s="59" t="s">
        <v>445</v>
      </c>
      <c r="D703" s="72">
        <v>4012</v>
      </c>
      <c r="E703" s="72">
        <v>0</v>
      </c>
      <c r="F703" s="72">
        <v>0</v>
      </c>
      <c r="G703" s="69">
        <v>0</v>
      </c>
      <c r="H703" s="69">
        <f t="shared" si="180"/>
        <v>4012</v>
      </c>
      <c r="I703" s="69">
        <f t="shared" si="181"/>
        <v>0</v>
      </c>
    </row>
    <row r="704" spans="1:9" s="89" customFormat="1" ht="39.75" customHeight="1" x14ac:dyDescent="0.25">
      <c r="A704" s="67" t="s">
        <v>1198</v>
      </c>
      <c r="B704" s="73">
        <v>441</v>
      </c>
      <c r="C704" s="59" t="s">
        <v>1208</v>
      </c>
      <c r="D704" s="72">
        <v>22620.63</v>
      </c>
      <c r="E704" s="72">
        <v>0</v>
      </c>
      <c r="F704" s="72">
        <v>0</v>
      </c>
      <c r="G704" s="69">
        <v>0</v>
      </c>
      <c r="H704" s="69">
        <f t="shared" si="180"/>
        <v>22620.63</v>
      </c>
      <c r="I704" s="69">
        <f t="shared" si="181"/>
        <v>0</v>
      </c>
    </row>
    <row r="705" spans="1:9" s="89" customFormat="1" ht="44.25" customHeight="1" x14ac:dyDescent="0.25">
      <c r="A705" s="67" t="s">
        <v>184</v>
      </c>
      <c r="B705" s="73">
        <v>441</v>
      </c>
      <c r="C705" s="59" t="s">
        <v>191</v>
      </c>
      <c r="D705" s="72">
        <v>150</v>
      </c>
      <c r="E705" s="72">
        <v>50</v>
      </c>
      <c r="F705" s="72">
        <v>50</v>
      </c>
      <c r="G705" s="69">
        <v>0</v>
      </c>
      <c r="H705" s="69">
        <f t="shared" si="180"/>
        <v>100</v>
      </c>
      <c r="I705" s="69">
        <f t="shared" si="181"/>
        <v>33.333333333333329</v>
      </c>
    </row>
    <row r="706" spans="1:9" s="89" customFormat="1" ht="57" customHeight="1" x14ac:dyDescent="0.25">
      <c r="A706" s="67" t="s">
        <v>185</v>
      </c>
      <c r="B706" s="73">
        <v>441</v>
      </c>
      <c r="C706" s="59" t="s">
        <v>192</v>
      </c>
      <c r="D706" s="72">
        <v>300</v>
      </c>
      <c r="E706" s="72">
        <v>101.68492000000001</v>
      </c>
      <c r="F706" s="72">
        <v>101.68492000000001</v>
      </c>
      <c r="G706" s="69">
        <v>0</v>
      </c>
      <c r="H706" s="69">
        <f t="shared" si="180"/>
        <v>198.31507999999999</v>
      </c>
      <c r="I706" s="69">
        <f t="shared" si="181"/>
        <v>33.894973333333333</v>
      </c>
    </row>
    <row r="707" spans="1:9" s="89" customFormat="1" ht="44.25" customHeight="1" x14ac:dyDescent="0.25">
      <c r="A707" s="67" t="s">
        <v>1199</v>
      </c>
      <c r="B707" s="73">
        <v>441</v>
      </c>
      <c r="C707" s="59" t="s">
        <v>1209</v>
      </c>
      <c r="D707" s="72">
        <v>113.45422000000001</v>
      </c>
      <c r="E707" s="72">
        <v>0</v>
      </c>
      <c r="F707" s="72">
        <v>0</v>
      </c>
      <c r="G707" s="69">
        <v>0</v>
      </c>
      <c r="H707" s="69">
        <f t="shared" si="180"/>
        <v>113.45422000000001</v>
      </c>
      <c r="I707" s="69">
        <f t="shared" si="181"/>
        <v>0</v>
      </c>
    </row>
    <row r="708" spans="1:9" s="89" customFormat="1" ht="36.75" customHeight="1" x14ac:dyDescent="0.25">
      <c r="A708" s="67" t="s">
        <v>1200</v>
      </c>
      <c r="B708" s="73">
        <v>441</v>
      </c>
      <c r="C708" s="59" t="s">
        <v>1210</v>
      </c>
      <c r="D708" s="72">
        <v>1181.56702</v>
      </c>
      <c r="E708" s="72">
        <v>0</v>
      </c>
      <c r="F708" s="72">
        <v>0</v>
      </c>
      <c r="G708" s="69">
        <v>0</v>
      </c>
      <c r="H708" s="69">
        <f t="shared" si="180"/>
        <v>1181.56702</v>
      </c>
      <c r="I708" s="69">
        <f t="shared" si="181"/>
        <v>0</v>
      </c>
    </row>
    <row r="709" spans="1:9" s="89" customFormat="1" ht="44.25" customHeight="1" x14ac:dyDescent="0.25">
      <c r="A709" s="67" t="s">
        <v>1201</v>
      </c>
      <c r="B709" s="73">
        <v>441</v>
      </c>
      <c r="C709" s="59" t="s">
        <v>446</v>
      </c>
      <c r="D709" s="72">
        <v>7195.3509000000004</v>
      </c>
      <c r="E709" s="72">
        <v>0</v>
      </c>
      <c r="F709" s="72">
        <v>0</v>
      </c>
      <c r="G709" s="69">
        <v>0</v>
      </c>
      <c r="H709" s="69">
        <f t="shared" si="180"/>
        <v>7195.3509000000004</v>
      </c>
      <c r="I709" s="69">
        <f t="shared" si="181"/>
        <v>0</v>
      </c>
    </row>
    <row r="710" spans="1:9" s="89" customFormat="1" ht="24" customHeight="1" x14ac:dyDescent="0.25">
      <c r="A710" s="67" t="s">
        <v>1202</v>
      </c>
      <c r="B710" s="73">
        <v>441</v>
      </c>
      <c r="C710" s="59" t="s">
        <v>1211</v>
      </c>
      <c r="D710" s="72">
        <v>889.71699999999998</v>
      </c>
      <c r="E710" s="72">
        <v>0</v>
      </c>
      <c r="F710" s="72">
        <v>0</v>
      </c>
      <c r="G710" s="69">
        <v>0</v>
      </c>
      <c r="H710" s="69">
        <f t="shared" si="180"/>
        <v>889.71699999999998</v>
      </c>
      <c r="I710" s="69">
        <f t="shared" si="181"/>
        <v>0</v>
      </c>
    </row>
    <row r="711" spans="1:9" s="89" customFormat="1" ht="70.5" customHeight="1" x14ac:dyDescent="0.25">
      <c r="A711" s="67" t="s">
        <v>1203</v>
      </c>
      <c r="B711" s="73">
        <v>441</v>
      </c>
      <c r="C711" s="59" t="s">
        <v>1212</v>
      </c>
      <c r="D711" s="72">
        <v>595</v>
      </c>
      <c r="E711" s="72">
        <v>0</v>
      </c>
      <c r="F711" s="72">
        <v>0</v>
      </c>
      <c r="G711" s="69">
        <v>0</v>
      </c>
      <c r="H711" s="69">
        <f t="shared" si="180"/>
        <v>595</v>
      </c>
      <c r="I711" s="69">
        <f t="shared" si="181"/>
        <v>0</v>
      </c>
    </row>
    <row r="712" spans="1:9" s="89" customFormat="1" ht="51.75" customHeight="1" x14ac:dyDescent="0.25">
      <c r="A712" s="67" t="s">
        <v>1204</v>
      </c>
      <c r="B712" s="73">
        <v>441</v>
      </c>
      <c r="C712" s="59" t="s">
        <v>1213</v>
      </c>
      <c r="D712" s="72">
        <v>923.59911999999997</v>
      </c>
      <c r="E712" s="72">
        <v>0</v>
      </c>
      <c r="F712" s="72">
        <v>0</v>
      </c>
      <c r="G712" s="69">
        <v>0</v>
      </c>
      <c r="H712" s="69">
        <f t="shared" si="180"/>
        <v>923.59911999999997</v>
      </c>
      <c r="I712" s="69">
        <f t="shared" si="181"/>
        <v>0</v>
      </c>
    </row>
    <row r="713" spans="1:9" s="89" customFormat="1" ht="80.25" customHeight="1" x14ac:dyDescent="0.25">
      <c r="A713" s="67" t="s">
        <v>1205</v>
      </c>
      <c r="B713" s="73">
        <v>441</v>
      </c>
      <c r="C713" s="59" t="s">
        <v>1214</v>
      </c>
      <c r="D713" s="72">
        <v>4141.6000999999997</v>
      </c>
      <c r="E713" s="72">
        <v>0</v>
      </c>
      <c r="F713" s="72">
        <v>0</v>
      </c>
      <c r="G713" s="69">
        <v>0</v>
      </c>
      <c r="H713" s="69">
        <f t="shared" si="180"/>
        <v>4141.6000999999997</v>
      </c>
      <c r="I713" s="69">
        <f t="shared" si="181"/>
        <v>0</v>
      </c>
    </row>
    <row r="714" spans="1:9" s="89" customFormat="1" ht="40.5" customHeight="1" x14ac:dyDescent="0.25">
      <c r="A714" s="67" t="s">
        <v>1206</v>
      </c>
      <c r="B714" s="73">
        <v>441</v>
      </c>
      <c r="C714" s="59" t="s">
        <v>1215</v>
      </c>
      <c r="D714" s="72">
        <v>26.478999999999999</v>
      </c>
      <c r="E714" s="72">
        <v>0</v>
      </c>
      <c r="F714" s="72">
        <v>0</v>
      </c>
      <c r="G714" s="69">
        <v>0</v>
      </c>
      <c r="H714" s="69">
        <f t="shared" si="180"/>
        <v>26.478999999999999</v>
      </c>
      <c r="I714" s="69">
        <f t="shared" si="181"/>
        <v>0</v>
      </c>
    </row>
    <row r="715" spans="1:9" s="89" customFormat="1" ht="48.75" customHeight="1" x14ac:dyDescent="0.25">
      <c r="A715" s="148" t="s">
        <v>375</v>
      </c>
      <c r="B715" s="177"/>
      <c r="C715" s="149" t="s">
        <v>376</v>
      </c>
      <c r="D715" s="128">
        <f>SUM(D716:D733)</f>
        <v>10946.575610000002</v>
      </c>
      <c r="E715" s="128">
        <f>SUM(E716:E733)</f>
        <v>7652.8958700000003</v>
      </c>
      <c r="F715" s="128">
        <f>SUM(F716:F733)</f>
        <v>7652.8958700000003</v>
      </c>
      <c r="G715" s="54">
        <f>SUM(G716:G743)</f>
        <v>0</v>
      </c>
      <c r="H715" s="54">
        <f t="shared" ref="H715:H716" si="182">D715-F715</f>
        <v>3293.6797400000014</v>
      </c>
      <c r="I715" s="54">
        <f t="shared" ref="I715:I716" si="183">F715/D715*100</f>
        <v>69.911323345803851</v>
      </c>
    </row>
    <row r="716" spans="1:9" s="89" customFormat="1" ht="46.5" customHeight="1" x14ac:dyDescent="0.25">
      <c r="A716" s="67" t="s">
        <v>377</v>
      </c>
      <c r="B716" s="73">
        <v>441</v>
      </c>
      <c r="C716" s="59" t="s">
        <v>379</v>
      </c>
      <c r="D716" s="72">
        <v>100</v>
      </c>
      <c r="E716" s="72">
        <v>50</v>
      </c>
      <c r="F716" s="72">
        <v>50</v>
      </c>
      <c r="G716" s="69">
        <f>SUM(G728:G744)</f>
        <v>0</v>
      </c>
      <c r="H716" s="69">
        <f t="shared" si="182"/>
        <v>50</v>
      </c>
      <c r="I716" s="69">
        <f t="shared" si="183"/>
        <v>50</v>
      </c>
    </row>
    <row r="717" spans="1:9" s="89" customFormat="1" ht="57" customHeight="1" x14ac:dyDescent="0.25">
      <c r="A717" s="67" t="s">
        <v>378</v>
      </c>
      <c r="B717" s="73">
        <v>441</v>
      </c>
      <c r="C717" s="59" t="s">
        <v>380</v>
      </c>
      <c r="D717" s="72">
        <v>200</v>
      </c>
      <c r="E717" s="72">
        <v>26.67887</v>
      </c>
      <c r="F717" s="72">
        <v>26.67887</v>
      </c>
      <c r="G717" s="69">
        <f t="shared" ref="G717:G732" si="184">SUM(G729:G745)</f>
        <v>0</v>
      </c>
      <c r="H717" s="69">
        <f t="shared" ref="H717:H733" si="185">D717-F717</f>
        <v>173.32113000000001</v>
      </c>
      <c r="I717" s="69">
        <f t="shared" ref="I717:I733" si="186">F717/D717*100</f>
        <v>13.339435</v>
      </c>
    </row>
    <row r="718" spans="1:9" s="89" customFormat="1" ht="29.25" customHeight="1" x14ac:dyDescent="0.25">
      <c r="A718" s="67" t="s">
        <v>1216</v>
      </c>
      <c r="B718" s="73">
        <v>441</v>
      </c>
      <c r="C718" s="59" t="s">
        <v>447</v>
      </c>
      <c r="D718" s="72">
        <v>593.81847000000005</v>
      </c>
      <c r="E718" s="72">
        <v>0</v>
      </c>
      <c r="F718" s="72">
        <v>0</v>
      </c>
      <c r="G718" s="69">
        <f t="shared" si="184"/>
        <v>0</v>
      </c>
      <c r="H718" s="69">
        <f t="shared" si="185"/>
        <v>593.81847000000005</v>
      </c>
      <c r="I718" s="69">
        <f t="shared" si="186"/>
        <v>0</v>
      </c>
    </row>
    <row r="719" spans="1:9" s="89" customFormat="1" ht="29.25" customHeight="1" x14ac:dyDescent="0.25">
      <c r="A719" s="67" t="s">
        <v>1217</v>
      </c>
      <c r="B719" s="73">
        <v>441</v>
      </c>
      <c r="C719" s="59" t="s">
        <v>1232</v>
      </c>
      <c r="D719" s="72">
        <v>410</v>
      </c>
      <c r="E719" s="72">
        <v>410</v>
      </c>
      <c r="F719" s="72">
        <v>410</v>
      </c>
      <c r="G719" s="69">
        <f t="shared" si="184"/>
        <v>0</v>
      </c>
      <c r="H719" s="69">
        <f t="shared" si="185"/>
        <v>0</v>
      </c>
      <c r="I719" s="69">
        <f t="shared" si="186"/>
        <v>100</v>
      </c>
    </row>
    <row r="720" spans="1:9" s="89" customFormat="1" ht="29.25" customHeight="1" x14ac:dyDescent="0.25">
      <c r="A720" s="67" t="s">
        <v>1218</v>
      </c>
      <c r="B720" s="73">
        <v>441</v>
      </c>
      <c r="C720" s="59" t="s">
        <v>1233</v>
      </c>
      <c r="D720" s="72">
        <v>270.05238000000003</v>
      </c>
      <c r="E720" s="72">
        <v>266.60000000000002</v>
      </c>
      <c r="F720" s="72">
        <v>266.60000000000002</v>
      </c>
      <c r="G720" s="69">
        <f t="shared" si="184"/>
        <v>0</v>
      </c>
      <c r="H720" s="69">
        <f t="shared" si="185"/>
        <v>3.4523800000000051</v>
      </c>
      <c r="I720" s="69">
        <f t="shared" si="186"/>
        <v>98.721588752522749</v>
      </c>
    </row>
    <row r="721" spans="1:9" s="89" customFormat="1" ht="29.25" customHeight="1" x14ac:dyDescent="0.25">
      <c r="A721" s="67" t="s">
        <v>1219</v>
      </c>
      <c r="B721" s="73">
        <v>441</v>
      </c>
      <c r="C721" s="59" t="s">
        <v>1234</v>
      </c>
      <c r="D721" s="72">
        <v>752.98977000000002</v>
      </c>
      <c r="E721" s="72">
        <v>0</v>
      </c>
      <c r="F721" s="72">
        <v>0</v>
      </c>
      <c r="G721" s="69">
        <f t="shared" si="184"/>
        <v>0</v>
      </c>
      <c r="H721" s="69">
        <f t="shared" si="185"/>
        <v>752.98977000000002</v>
      </c>
      <c r="I721" s="69">
        <f t="shared" si="186"/>
        <v>0</v>
      </c>
    </row>
    <row r="722" spans="1:9" s="89" customFormat="1" ht="29.25" customHeight="1" x14ac:dyDescent="0.25">
      <c r="A722" s="67" t="s">
        <v>1220</v>
      </c>
      <c r="B722" s="73">
        <v>441</v>
      </c>
      <c r="C722" s="59" t="s">
        <v>1235</v>
      </c>
      <c r="D722" s="72">
        <v>670.8845</v>
      </c>
      <c r="E722" s="72">
        <v>670.8845</v>
      </c>
      <c r="F722" s="72">
        <v>670.8845</v>
      </c>
      <c r="G722" s="69">
        <f t="shared" si="184"/>
        <v>0</v>
      </c>
      <c r="H722" s="69">
        <f t="shared" si="185"/>
        <v>0</v>
      </c>
      <c r="I722" s="69">
        <f t="shared" si="186"/>
        <v>100</v>
      </c>
    </row>
    <row r="723" spans="1:9" s="89" customFormat="1" ht="29.25" customHeight="1" x14ac:dyDescent="0.25">
      <c r="A723" s="67" t="s">
        <v>1221</v>
      </c>
      <c r="B723" s="73">
        <v>441</v>
      </c>
      <c r="C723" s="59" t="s">
        <v>1236</v>
      </c>
      <c r="D723" s="72">
        <v>835.54192</v>
      </c>
      <c r="E723" s="72">
        <v>813.3125</v>
      </c>
      <c r="F723" s="72">
        <v>813.3125</v>
      </c>
      <c r="G723" s="69">
        <f t="shared" si="184"/>
        <v>0</v>
      </c>
      <c r="H723" s="69">
        <f t="shared" si="185"/>
        <v>22.229420000000005</v>
      </c>
      <c r="I723" s="69">
        <f t="shared" si="186"/>
        <v>97.339520678986403</v>
      </c>
    </row>
    <row r="724" spans="1:9" s="89" customFormat="1" ht="29.25" customHeight="1" x14ac:dyDescent="0.25">
      <c r="A724" s="67" t="s">
        <v>1222</v>
      </c>
      <c r="B724" s="73">
        <v>441</v>
      </c>
      <c r="C724" s="59" t="s">
        <v>1237</v>
      </c>
      <c r="D724" s="72">
        <v>810</v>
      </c>
      <c r="E724" s="72">
        <v>810</v>
      </c>
      <c r="F724" s="72">
        <v>810</v>
      </c>
      <c r="G724" s="69">
        <f t="shared" si="184"/>
        <v>0</v>
      </c>
      <c r="H724" s="69">
        <f t="shared" si="185"/>
        <v>0</v>
      </c>
      <c r="I724" s="69">
        <f t="shared" si="186"/>
        <v>100</v>
      </c>
    </row>
    <row r="725" spans="1:9" s="89" customFormat="1" ht="29.25" customHeight="1" x14ac:dyDescent="0.25">
      <c r="A725" s="67" t="s">
        <v>1223</v>
      </c>
      <c r="B725" s="73">
        <v>441</v>
      </c>
      <c r="C725" s="59" t="s">
        <v>1238</v>
      </c>
      <c r="D725" s="72">
        <v>1062.4668999999999</v>
      </c>
      <c r="E725" s="72">
        <v>965.87900000000002</v>
      </c>
      <c r="F725" s="72">
        <v>965.87900000000002</v>
      </c>
      <c r="G725" s="69">
        <f t="shared" si="184"/>
        <v>0</v>
      </c>
      <c r="H725" s="69">
        <f t="shared" si="185"/>
        <v>96.587899999999877</v>
      </c>
      <c r="I725" s="69">
        <f t="shared" si="186"/>
        <v>90.909090909090921</v>
      </c>
    </row>
    <row r="726" spans="1:9" s="89" customFormat="1" ht="29.25" customHeight="1" x14ac:dyDescent="0.25">
      <c r="A726" s="67" t="s">
        <v>1224</v>
      </c>
      <c r="B726" s="73">
        <v>441</v>
      </c>
      <c r="C726" s="59" t="s">
        <v>1239</v>
      </c>
      <c r="D726" s="72">
        <v>404.01400000000001</v>
      </c>
      <c r="E726" s="72">
        <v>404.01400000000001</v>
      </c>
      <c r="F726" s="72">
        <v>404.01400000000001</v>
      </c>
      <c r="G726" s="69">
        <f t="shared" si="184"/>
        <v>0</v>
      </c>
      <c r="H726" s="69">
        <f t="shared" si="185"/>
        <v>0</v>
      </c>
      <c r="I726" s="69">
        <f t="shared" si="186"/>
        <v>100</v>
      </c>
    </row>
    <row r="727" spans="1:9" s="89" customFormat="1" ht="29.25" customHeight="1" x14ac:dyDescent="0.25">
      <c r="A727" s="67" t="s">
        <v>1225</v>
      </c>
      <c r="B727" s="73">
        <v>441</v>
      </c>
      <c r="C727" s="59" t="s">
        <v>1240</v>
      </c>
      <c r="D727" s="72">
        <v>938.22</v>
      </c>
      <c r="E727" s="72">
        <v>0</v>
      </c>
      <c r="F727" s="72">
        <v>0</v>
      </c>
      <c r="G727" s="69">
        <f t="shared" si="184"/>
        <v>0</v>
      </c>
      <c r="H727" s="69">
        <f t="shared" si="185"/>
        <v>938.22</v>
      </c>
      <c r="I727" s="69">
        <f t="shared" si="186"/>
        <v>0</v>
      </c>
    </row>
    <row r="728" spans="1:9" s="89" customFormat="1" ht="38.25" customHeight="1" x14ac:dyDescent="0.25">
      <c r="A728" s="67" t="s">
        <v>1226</v>
      </c>
      <c r="B728" s="73">
        <v>441</v>
      </c>
      <c r="C728" s="59" t="s">
        <v>1241</v>
      </c>
      <c r="D728" s="72">
        <v>390</v>
      </c>
      <c r="E728" s="72">
        <v>390</v>
      </c>
      <c r="F728" s="72">
        <v>390</v>
      </c>
      <c r="G728" s="69">
        <f t="shared" si="184"/>
        <v>0</v>
      </c>
      <c r="H728" s="69">
        <f t="shared" si="185"/>
        <v>0</v>
      </c>
      <c r="I728" s="69">
        <f t="shared" si="186"/>
        <v>100</v>
      </c>
    </row>
    <row r="729" spans="1:9" s="89" customFormat="1" ht="38.25" customHeight="1" x14ac:dyDescent="0.25">
      <c r="A729" s="67" t="s">
        <v>1227</v>
      </c>
      <c r="B729" s="73">
        <v>441</v>
      </c>
      <c r="C729" s="59" t="s">
        <v>1242</v>
      </c>
      <c r="D729" s="72">
        <v>550</v>
      </c>
      <c r="E729" s="72">
        <v>0</v>
      </c>
      <c r="F729" s="72">
        <v>0</v>
      </c>
      <c r="G729" s="69">
        <f t="shared" si="184"/>
        <v>0</v>
      </c>
      <c r="H729" s="69">
        <f t="shared" si="185"/>
        <v>550</v>
      </c>
      <c r="I729" s="69">
        <f t="shared" si="186"/>
        <v>0</v>
      </c>
    </row>
    <row r="730" spans="1:9" s="89" customFormat="1" ht="38.25" customHeight="1" x14ac:dyDescent="0.25">
      <c r="A730" s="67" t="s">
        <v>1228</v>
      </c>
      <c r="B730" s="73">
        <v>441</v>
      </c>
      <c r="C730" s="59" t="s">
        <v>1243</v>
      </c>
      <c r="D730" s="72">
        <v>1120.067</v>
      </c>
      <c r="E730" s="72">
        <v>1120.067</v>
      </c>
      <c r="F730" s="72">
        <v>1120.067</v>
      </c>
      <c r="G730" s="69">
        <f t="shared" si="184"/>
        <v>0</v>
      </c>
      <c r="H730" s="69">
        <f t="shared" si="185"/>
        <v>0</v>
      </c>
      <c r="I730" s="69">
        <f t="shared" si="186"/>
        <v>100</v>
      </c>
    </row>
    <row r="731" spans="1:9" s="89" customFormat="1" ht="38.25" customHeight="1" x14ac:dyDescent="0.25">
      <c r="A731" s="67" t="s">
        <v>1229</v>
      </c>
      <c r="B731" s="73">
        <v>441</v>
      </c>
      <c r="C731" s="59" t="s">
        <v>1244</v>
      </c>
      <c r="D731" s="72">
        <v>1084.3689999999999</v>
      </c>
      <c r="E731" s="72">
        <v>985.79</v>
      </c>
      <c r="F731" s="72">
        <v>985.79</v>
      </c>
      <c r="G731" s="69">
        <f t="shared" si="184"/>
        <v>0</v>
      </c>
      <c r="H731" s="69">
        <f t="shared" si="185"/>
        <v>98.578999999999951</v>
      </c>
      <c r="I731" s="69">
        <f t="shared" si="186"/>
        <v>90.909090909090921</v>
      </c>
    </row>
    <row r="732" spans="1:9" s="89" customFormat="1" ht="38.25" customHeight="1" x14ac:dyDescent="0.25">
      <c r="A732" s="67" t="s">
        <v>1230</v>
      </c>
      <c r="B732" s="73">
        <v>441</v>
      </c>
      <c r="C732" s="59" t="s">
        <v>1245</v>
      </c>
      <c r="D732" s="72">
        <v>441</v>
      </c>
      <c r="E732" s="72">
        <v>441</v>
      </c>
      <c r="F732" s="72">
        <v>441</v>
      </c>
      <c r="G732" s="69">
        <f t="shared" si="184"/>
        <v>0</v>
      </c>
      <c r="H732" s="69">
        <f t="shared" si="185"/>
        <v>0</v>
      </c>
      <c r="I732" s="69">
        <f t="shared" si="186"/>
        <v>100</v>
      </c>
    </row>
    <row r="733" spans="1:9" s="89" customFormat="1" ht="38.25" customHeight="1" x14ac:dyDescent="0.25">
      <c r="A733" s="67" t="s">
        <v>1231</v>
      </c>
      <c r="B733" s="73">
        <v>441</v>
      </c>
      <c r="C733" s="59" t="s">
        <v>1246</v>
      </c>
      <c r="D733" s="72">
        <v>313.15167000000002</v>
      </c>
      <c r="E733" s="72">
        <v>298.67</v>
      </c>
      <c r="F733" s="72">
        <v>298.67</v>
      </c>
      <c r="G733" s="69">
        <f>SUM(G745:G793)</f>
        <v>0</v>
      </c>
      <c r="H733" s="69">
        <f t="shared" si="185"/>
        <v>14.481670000000008</v>
      </c>
      <c r="I733" s="69">
        <f t="shared" si="186"/>
        <v>95.375509254030163</v>
      </c>
    </row>
    <row r="734" spans="1:9" s="87" customFormat="1" ht="56.25" customHeight="1" x14ac:dyDescent="0.25">
      <c r="A734" s="202" t="s">
        <v>67</v>
      </c>
      <c r="B734" s="200"/>
      <c r="C734" s="200"/>
      <c r="D734" s="200"/>
      <c r="E734" s="200"/>
      <c r="F734" s="200"/>
      <c r="G734" s="200"/>
      <c r="H734" s="200"/>
      <c r="I734" s="200"/>
    </row>
    <row r="735" spans="1:9" s="86" customFormat="1" ht="36" customHeight="1" x14ac:dyDescent="0.3">
      <c r="A735" s="8" t="s">
        <v>1</v>
      </c>
      <c r="B735" s="10"/>
      <c r="C735" s="119">
        <v>2200000000</v>
      </c>
      <c r="D735" s="125">
        <f>D737+D811+D813+D839+D841</f>
        <v>151578.32697000002</v>
      </c>
      <c r="E735" s="125">
        <f>E737+E811+E813+E839+E841</f>
        <v>20730.467180000003</v>
      </c>
      <c r="F735" s="125">
        <f>F737+F811+F813+F839+F841</f>
        <v>20730.467180000003</v>
      </c>
      <c r="G735" s="125">
        <f>G737+G811+G813+G839+G841</f>
        <v>0</v>
      </c>
      <c r="H735" s="125">
        <f>H737+H811+H813+H839+H841</f>
        <v>130847.85979</v>
      </c>
      <c r="I735" s="125">
        <f t="shared" ref="I735" si="187">F735/D735*100</f>
        <v>13.676405851941434</v>
      </c>
    </row>
    <row r="736" spans="1:9" ht="27.75" customHeight="1" x14ac:dyDescent="0.25">
      <c r="A736" s="11" t="s">
        <v>5</v>
      </c>
      <c r="B736" s="13"/>
      <c r="C736" s="13"/>
      <c r="D736" s="13"/>
      <c r="E736" s="13"/>
      <c r="F736" s="103"/>
      <c r="G736" s="13"/>
      <c r="H736" s="13"/>
      <c r="I736" s="13"/>
    </row>
    <row r="737" spans="1:9" s="88" customFormat="1" ht="36" customHeight="1" x14ac:dyDescent="0.25">
      <c r="A737" s="15" t="s">
        <v>37</v>
      </c>
      <c r="B737" s="16"/>
      <c r="C737" s="58">
        <v>2210000000</v>
      </c>
      <c r="D737" s="54">
        <f>SUM(D738:D810)</f>
        <v>135691.26885000002</v>
      </c>
      <c r="E737" s="54">
        <f>SUM(E738:E810)</f>
        <v>16574.475100000003</v>
      </c>
      <c r="F737" s="54">
        <f>SUM(F738:F810)</f>
        <v>16574.475100000003</v>
      </c>
      <c r="G737" s="54">
        <f t="shared" ref="G737:G840" si="188">E737-F737</f>
        <v>0</v>
      </c>
      <c r="H737" s="54">
        <f t="shared" ref="H737:H840" si="189">D737-F737</f>
        <v>119116.79375000001</v>
      </c>
      <c r="I737" s="54">
        <f t="shared" ref="I737:I840" si="190">F737/D737*100</f>
        <v>12.214842738571679</v>
      </c>
    </row>
    <row r="738" spans="1:9" ht="42" customHeight="1" x14ac:dyDescent="0.25">
      <c r="A738" s="67" t="s">
        <v>1247</v>
      </c>
      <c r="B738" s="25" t="s">
        <v>17</v>
      </c>
      <c r="C738" s="59" t="s">
        <v>1302</v>
      </c>
      <c r="D738" s="72">
        <v>4078.5932400000002</v>
      </c>
      <c r="E738" s="72">
        <v>0</v>
      </c>
      <c r="F738" s="72">
        <v>0</v>
      </c>
      <c r="G738" s="55">
        <f t="shared" si="188"/>
        <v>0</v>
      </c>
      <c r="H738" s="55">
        <f t="shared" si="189"/>
        <v>4078.5932400000002</v>
      </c>
      <c r="I738" s="55">
        <f t="shared" si="190"/>
        <v>0</v>
      </c>
    </row>
    <row r="739" spans="1:9" ht="45" customHeight="1" x14ac:dyDescent="0.25">
      <c r="A739" s="67" t="s">
        <v>1248</v>
      </c>
      <c r="B739" s="25" t="s">
        <v>17</v>
      </c>
      <c r="C739" s="59" t="s">
        <v>1303</v>
      </c>
      <c r="D739" s="72">
        <v>260</v>
      </c>
      <c r="E739" s="72">
        <v>0</v>
      </c>
      <c r="F739" s="72">
        <v>0</v>
      </c>
      <c r="G739" s="55">
        <f t="shared" si="188"/>
        <v>0</v>
      </c>
      <c r="H739" s="55">
        <f t="shared" si="189"/>
        <v>260</v>
      </c>
      <c r="I739" s="55">
        <f t="shared" si="190"/>
        <v>0</v>
      </c>
    </row>
    <row r="740" spans="1:9" ht="33" customHeight="1" x14ac:dyDescent="0.25">
      <c r="A740" s="67" t="s">
        <v>1249</v>
      </c>
      <c r="B740" s="25" t="s">
        <v>17</v>
      </c>
      <c r="C740" s="59" t="s">
        <v>1304</v>
      </c>
      <c r="D740" s="72">
        <v>35.164119999999997</v>
      </c>
      <c r="E740" s="72">
        <v>0</v>
      </c>
      <c r="F740" s="72">
        <v>0</v>
      </c>
      <c r="G740" s="55">
        <f t="shared" si="188"/>
        <v>0</v>
      </c>
      <c r="H740" s="55">
        <f t="shared" si="189"/>
        <v>35.164119999999997</v>
      </c>
      <c r="I740" s="55">
        <f t="shared" si="190"/>
        <v>0</v>
      </c>
    </row>
    <row r="741" spans="1:9" ht="35.25" customHeight="1" x14ac:dyDescent="0.25">
      <c r="A741" s="67" t="s">
        <v>1250</v>
      </c>
      <c r="B741" s="25" t="s">
        <v>17</v>
      </c>
      <c r="C741" s="59" t="s">
        <v>1305</v>
      </c>
      <c r="D741" s="72">
        <v>4482.8993600000003</v>
      </c>
      <c r="E741" s="72">
        <v>0</v>
      </c>
      <c r="F741" s="72">
        <v>0</v>
      </c>
      <c r="G741" s="55">
        <f t="shared" si="188"/>
        <v>0</v>
      </c>
      <c r="H741" s="55">
        <f t="shared" si="189"/>
        <v>4482.8993600000003</v>
      </c>
      <c r="I741" s="55">
        <f t="shared" si="190"/>
        <v>0</v>
      </c>
    </row>
    <row r="742" spans="1:9" ht="30.75" customHeight="1" x14ac:dyDescent="0.25">
      <c r="A742" s="67" t="s">
        <v>1251</v>
      </c>
      <c r="B742" s="25" t="s">
        <v>17</v>
      </c>
      <c r="C742" s="59" t="s">
        <v>1306</v>
      </c>
      <c r="D742" s="72">
        <v>2788.4265999999998</v>
      </c>
      <c r="E742" s="72">
        <v>0</v>
      </c>
      <c r="F742" s="72">
        <v>0</v>
      </c>
      <c r="G742" s="55">
        <f t="shared" si="188"/>
        <v>0</v>
      </c>
      <c r="H742" s="55">
        <f t="shared" si="189"/>
        <v>2788.4265999999998</v>
      </c>
      <c r="I742" s="55">
        <f t="shared" si="190"/>
        <v>0</v>
      </c>
    </row>
    <row r="743" spans="1:9" ht="52.5" customHeight="1" x14ac:dyDescent="0.25">
      <c r="A743" s="67" t="s">
        <v>1252</v>
      </c>
      <c r="B743" s="25" t="s">
        <v>17</v>
      </c>
      <c r="C743" s="59" t="s">
        <v>1307</v>
      </c>
      <c r="D743" s="72">
        <v>12.36037</v>
      </c>
      <c r="E743" s="72">
        <v>0</v>
      </c>
      <c r="F743" s="72">
        <v>0</v>
      </c>
      <c r="G743" s="55">
        <f t="shared" si="188"/>
        <v>0</v>
      </c>
      <c r="H743" s="55">
        <f t="shared" si="189"/>
        <v>12.36037</v>
      </c>
      <c r="I743" s="55">
        <f t="shared" si="190"/>
        <v>0</v>
      </c>
    </row>
    <row r="744" spans="1:9" ht="38.25" customHeight="1" x14ac:dyDescent="0.25">
      <c r="A744" s="67" t="s">
        <v>1253</v>
      </c>
      <c r="B744" s="25" t="s">
        <v>17</v>
      </c>
      <c r="C744" s="59" t="s">
        <v>1308</v>
      </c>
      <c r="D744" s="72">
        <v>150.45570000000001</v>
      </c>
      <c r="E744" s="72">
        <v>0</v>
      </c>
      <c r="F744" s="72">
        <v>0</v>
      </c>
      <c r="G744" s="55">
        <f t="shared" si="188"/>
        <v>0</v>
      </c>
      <c r="H744" s="55">
        <f t="shared" si="189"/>
        <v>150.45570000000001</v>
      </c>
      <c r="I744" s="55">
        <f t="shared" si="190"/>
        <v>0</v>
      </c>
    </row>
    <row r="745" spans="1:9" ht="48.75" customHeight="1" x14ac:dyDescent="0.25">
      <c r="A745" s="67" t="s">
        <v>1254</v>
      </c>
      <c r="B745" s="25" t="s">
        <v>17</v>
      </c>
      <c r="C745" s="59" t="s">
        <v>1309</v>
      </c>
      <c r="D745" s="72">
        <v>383.84392000000003</v>
      </c>
      <c r="E745" s="72">
        <v>0</v>
      </c>
      <c r="F745" s="72">
        <v>0</v>
      </c>
      <c r="G745" s="55">
        <f t="shared" si="188"/>
        <v>0</v>
      </c>
      <c r="H745" s="55">
        <f t="shared" si="189"/>
        <v>383.84392000000003</v>
      </c>
      <c r="I745" s="55">
        <f t="shared" si="190"/>
        <v>0</v>
      </c>
    </row>
    <row r="746" spans="1:9" ht="61.5" customHeight="1" x14ac:dyDescent="0.25">
      <c r="A746" s="67" t="s">
        <v>1255</v>
      </c>
      <c r="B746" s="25" t="s">
        <v>17</v>
      </c>
      <c r="C746" s="59" t="s">
        <v>1310</v>
      </c>
      <c r="D746" s="72">
        <v>124</v>
      </c>
      <c r="E746" s="72">
        <v>60</v>
      </c>
      <c r="F746" s="72">
        <v>60</v>
      </c>
      <c r="G746" s="55">
        <f t="shared" si="188"/>
        <v>0</v>
      </c>
      <c r="H746" s="55">
        <f t="shared" si="189"/>
        <v>64</v>
      </c>
      <c r="I746" s="55">
        <f t="shared" si="190"/>
        <v>48.387096774193552</v>
      </c>
    </row>
    <row r="747" spans="1:9" ht="27.75" customHeight="1" x14ac:dyDescent="0.25">
      <c r="A747" s="67" t="s">
        <v>1256</v>
      </c>
      <c r="B747" s="25" t="s">
        <v>17</v>
      </c>
      <c r="C747" s="59" t="s">
        <v>1311</v>
      </c>
      <c r="D747" s="72">
        <v>147.33233000000001</v>
      </c>
      <c r="E747" s="72">
        <v>0</v>
      </c>
      <c r="F747" s="72">
        <v>0</v>
      </c>
      <c r="G747" s="55">
        <f t="shared" si="188"/>
        <v>0</v>
      </c>
      <c r="H747" s="55">
        <f t="shared" si="189"/>
        <v>147.33233000000001</v>
      </c>
      <c r="I747" s="55">
        <f t="shared" si="190"/>
        <v>0</v>
      </c>
    </row>
    <row r="748" spans="1:9" ht="51" customHeight="1" x14ac:dyDescent="0.25">
      <c r="A748" s="67" t="s">
        <v>1257</v>
      </c>
      <c r="B748" s="25" t="s">
        <v>17</v>
      </c>
      <c r="C748" s="59" t="s">
        <v>1312</v>
      </c>
      <c r="D748" s="72">
        <v>4340.0929900000001</v>
      </c>
      <c r="E748" s="72">
        <v>0</v>
      </c>
      <c r="F748" s="72">
        <v>0</v>
      </c>
      <c r="G748" s="55">
        <f t="shared" si="188"/>
        <v>0</v>
      </c>
      <c r="H748" s="55">
        <f t="shared" si="189"/>
        <v>4340.0929900000001</v>
      </c>
      <c r="I748" s="55">
        <f t="shared" si="190"/>
        <v>0</v>
      </c>
    </row>
    <row r="749" spans="1:9" ht="30" customHeight="1" x14ac:dyDescent="0.25">
      <c r="A749" s="67" t="s">
        <v>1258</v>
      </c>
      <c r="B749" s="25" t="s">
        <v>17</v>
      </c>
      <c r="C749" s="59" t="s">
        <v>1313</v>
      </c>
      <c r="D749" s="72">
        <v>3345.28143</v>
      </c>
      <c r="E749" s="72">
        <v>0</v>
      </c>
      <c r="F749" s="72">
        <v>0</v>
      </c>
      <c r="G749" s="55">
        <f t="shared" si="188"/>
        <v>0</v>
      </c>
      <c r="H749" s="55">
        <f t="shared" si="189"/>
        <v>3345.28143</v>
      </c>
      <c r="I749" s="55">
        <f t="shared" si="190"/>
        <v>0</v>
      </c>
    </row>
    <row r="750" spans="1:9" ht="37.5" customHeight="1" x14ac:dyDescent="0.25">
      <c r="A750" s="67" t="s">
        <v>1259</v>
      </c>
      <c r="B750" s="25" t="s">
        <v>17</v>
      </c>
      <c r="C750" s="59" t="s">
        <v>1314</v>
      </c>
      <c r="D750" s="72">
        <v>13083.74344</v>
      </c>
      <c r="E750" s="72">
        <v>2616.7486899999999</v>
      </c>
      <c r="F750" s="72">
        <v>2616.7486899999999</v>
      </c>
      <c r="G750" s="55">
        <f t="shared" si="188"/>
        <v>0</v>
      </c>
      <c r="H750" s="55">
        <f t="shared" si="189"/>
        <v>10466.99475</v>
      </c>
      <c r="I750" s="55">
        <f t="shared" si="190"/>
        <v>20.000000015286144</v>
      </c>
    </row>
    <row r="751" spans="1:9" ht="53.25" customHeight="1" x14ac:dyDescent="0.25">
      <c r="A751" s="67" t="s">
        <v>1260</v>
      </c>
      <c r="B751" s="25" t="s">
        <v>17</v>
      </c>
      <c r="C751" s="59" t="s">
        <v>1315</v>
      </c>
      <c r="D751" s="166">
        <v>870.58074999999997</v>
      </c>
      <c r="E751" s="72">
        <v>0</v>
      </c>
      <c r="F751" s="72">
        <v>0</v>
      </c>
      <c r="G751" s="55">
        <f t="shared" si="188"/>
        <v>0</v>
      </c>
      <c r="H751" s="55">
        <f t="shared" si="189"/>
        <v>870.58074999999997</v>
      </c>
      <c r="I751" s="55">
        <f t="shared" si="190"/>
        <v>0</v>
      </c>
    </row>
    <row r="752" spans="1:9" ht="24.75" customHeight="1" x14ac:dyDescent="0.25">
      <c r="A752" s="67" t="s">
        <v>1261</v>
      </c>
      <c r="B752" s="25" t="s">
        <v>17</v>
      </c>
      <c r="C752" s="59" t="s">
        <v>1316</v>
      </c>
      <c r="D752" s="166">
        <v>94.898089999999996</v>
      </c>
      <c r="E752" s="72">
        <v>0</v>
      </c>
      <c r="F752" s="72">
        <v>0</v>
      </c>
      <c r="G752" s="55">
        <f t="shared" si="188"/>
        <v>0</v>
      </c>
      <c r="H752" s="55">
        <f t="shared" si="189"/>
        <v>94.898089999999996</v>
      </c>
      <c r="I752" s="55">
        <f t="shared" si="190"/>
        <v>0</v>
      </c>
    </row>
    <row r="753" spans="1:9" ht="37.5" customHeight="1" x14ac:dyDescent="0.25">
      <c r="A753" s="67" t="s">
        <v>1262</v>
      </c>
      <c r="B753" s="25" t="s">
        <v>17</v>
      </c>
      <c r="C753" s="59" t="s">
        <v>1317</v>
      </c>
      <c r="D753" s="72">
        <v>693.33540000000005</v>
      </c>
      <c r="E753" s="72">
        <v>0</v>
      </c>
      <c r="F753" s="72">
        <v>0</v>
      </c>
      <c r="G753" s="55">
        <f t="shared" si="188"/>
        <v>0</v>
      </c>
      <c r="H753" s="55">
        <f t="shared" si="189"/>
        <v>693.33540000000005</v>
      </c>
      <c r="I753" s="55">
        <f t="shared" si="190"/>
        <v>0</v>
      </c>
    </row>
    <row r="754" spans="1:9" ht="37.5" customHeight="1" x14ac:dyDescent="0.25">
      <c r="A754" s="67" t="s">
        <v>1263</v>
      </c>
      <c r="B754" s="25" t="s">
        <v>17</v>
      </c>
      <c r="C754" s="59" t="s">
        <v>1318</v>
      </c>
      <c r="D754" s="72">
        <v>255.42667</v>
      </c>
      <c r="E754" s="72">
        <v>0</v>
      </c>
      <c r="F754" s="72">
        <v>0</v>
      </c>
      <c r="G754" s="55">
        <f t="shared" si="188"/>
        <v>0</v>
      </c>
      <c r="H754" s="55">
        <f t="shared" si="189"/>
        <v>255.42667</v>
      </c>
      <c r="I754" s="55">
        <f t="shared" si="190"/>
        <v>0</v>
      </c>
    </row>
    <row r="755" spans="1:9" ht="47.25" customHeight="1" x14ac:dyDescent="0.25">
      <c r="A755" s="67" t="s">
        <v>1264</v>
      </c>
      <c r="B755" s="25" t="s">
        <v>17</v>
      </c>
      <c r="C755" s="59" t="s">
        <v>1319</v>
      </c>
      <c r="D755" s="72">
        <v>173.51599999999999</v>
      </c>
      <c r="E755" s="72">
        <v>0</v>
      </c>
      <c r="F755" s="72">
        <v>0</v>
      </c>
      <c r="G755" s="55">
        <f t="shared" si="188"/>
        <v>0</v>
      </c>
      <c r="H755" s="55">
        <f t="shared" si="189"/>
        <v>173.51599999999999</v>
      </c>
      <c r="I755" s="55">
        <f t="shared" si="190"/>
        <v>0</v>
      </c>
    </row>
    <row r="756" spans="1:9" ht="45.75" customHeight="1" x14ac:dyDescent="0.25">
      <c r="A756" s="67" t="s">
        <v>1265</v>
      </c>
      <c r="B756" s="25" t="s">
        <v>17</v>
      </c>
      <c r="C756" s="59" t="s">
        <v>1320</v>
      </c>
      <c r="D756" s="72">
        <v>166.20791</v>
      </c>
      <c r="E756" s="72">
        <v>0</v>
      </c>
      <c r="F756" s="72">
        <v>0</v>
      </c>
      <c r="G756" s="55">
        <f t="shared" si="188"/>
        <v>0</v>
      </c>
      <c r="H756" s="55">
        <f t="shared" si="189"/>
        <v>166.20791</v>
      </c>
      <c r="I756" s="55">
        <f t="shared" si="190"/>
        <v>0</v>
      </c>
    </row>
    <row r="757" spans="1:9" ht="40.5" customHeight="1" x14ac:dyDescent="0.25">
      <c r="A757" s="67" t="s">
        <v>1266</v>
      </c>
      <c r="B757" s="25" t="s">
        <v>17</v>
      </c>
      <c r="C757" s="59" t="s">
        <v>1321</v>
      </c>
      <c r="D757" s="72">
        <v>839.56358999999998</v>
      </c>
      <c r="E757" s="72">
        <v>0</v>
      </c>
      <c r="F757" s="72">
        <v>0</v>
      </c>
      <c r="G757" s="55">
        <f t="shared" si="188"/>
        <v>0</v>
      </c>
      <c r="H757" s="55">
        <f t="shared" si="189"/>
        <v>839.56358999999998</v>
      </c>
      <c r="I757" s="55">
        <f t="shared" si="190"/>
        <v>0</v>
      </c>
    </row>
    <row r="758" spans="1:9" ht="28.5" customHeight="1" x14ac:dyDescent="0.25">
      <c r="A758" s="67" t="s">
        <v>1267</v>
      </c>
      <c r="B758" s="25" t="s">
        <v>17</v>
      </c>
      <c r="C758" s="59" t="s">
        <v>1322</v>
      </c>
      <c r="D758" s="72">
        <v>861.91398000000004</v>
      </c>
      <c r="E758" s="72">
        <v>0</v>
      </c>
      <c r="F758" s="72">
        <v>0</v>
      </c>
      <c r="G758" s="55">
        <f t="shared" si="188"/>
        <v>0</v>
      </c>
      <c r="H758" s="55">
        <f t="shared" si="189"/>
        <v>861.91398000000004</v>
      </c>
      <c r="I758" s="55">
        <f t="shared" si="190"/>
        <v>0</v>
      </c>
    </row>
    <row r="759" spans="1:9" ht="28.5" customHeight="1" x14ac:dyDescent="0.25">
      <c r="A759" s="67" t="s">
        <v>1268</v>
      </c>
      <c r="B759" s="25" t="s">
        <v>17</v>
      </c>
      <c r="C759" s="59" t="s">
        <v>1323</v>
      </c>
      <c r="D759" s="72">
        <v>173.61578</v>
      </c>
      <c r="E759" s="72">
        <v>0</v>
      </c>
      <c r="F759" s="72">
        <v>0</v>
      </c>
      <c r="G759" s="55">
        <f t="shared" si="188"/>
        <v>0</v>
      </c>
      <c r="H759" s="55">
        <f t="shared" si="189"/>
        <v>173.61578</v>
      </c>
      <c r="I759" s="55">
        <f t="shared" si="190"/>
        <v>0</v>
      </c>
    </row>
    <row r="760" spans="1:9" ht="36.75" customHeight="1" x14ac:dyDescent="0.25">
      <c r="A760" s="67" t="s">
        <v>1269</v>
      </c>
      <c r="B760" s="25" t="s">
        <v>17</v>
      </c>
      <c r="C760" s="59" t="s">
        <v>1324</v>
      </c>
      <c r="D760" s="72">
        <v>278.56344000000001</v>
      </c>
      <c r="E760" s="72">
        <v>0</v>
      </c>
      <c r="F760" s="72">
        <v>0</v>
      </c>
      <c r="G760" s="55">
        <f t="shared" si="188"/>
        <v>0</v>
      </c>
      <c r="H760" s="55">
        <f t="shared" si="189"/>
        <v>278.56344000000001</v>
      </c>
      <c r="I760" s="55">
        <f t="shared" si="190"/>
        <v>0</v>
      </c>
    </row>
    <row r="761" spans="1:9" ht="36.75" customHeight="1" x14ac:dyDescent="0.25">
      <c r="A761" s="67" t="s">
        <v>1270</v>
      </c>
      <c r="B761" s="25" t="s">
        <v>17</v>
      </c>
      <c r="C761" s="59" t="s">
        <v>1325</v>
      </c>
      <c r="D761" s="72">
        <v>121.40304</v>
      </c>
      <c r="E761" s="72">
        <v>119.37515</v>
      </c>
      <c r="F761" s="72">
        <v>119.37515</v>
      </c>
      <c r="G761" s="55">
        <f t="shared" si="188"/>
        <v>0</v>
      </c>
      <c r="H761" s="55">
        <f t="shared" ref="H761:H792" si="191">D761-F761</f>
        <v>2.0278899999999993</v>
      </c>
      <c r="I761" s="55">
        <f t="shared" ref="I761:I792" si="192">F761/D761*100</f>
        <v>98.329621729406441</v>
      </c>
    </row>
    <row r="762" spans="1:9" ht="36.75" customHeight="1" x14ac:dyDescent="0.25">
      <c r="A762" s="67" t="s">
        <v>1271</v>
      </c>
      <c r="B762" s="25" t="s">
        <v>17</v>
      </c>
      <c r="C762" s="59" t="s">
        <v>1326</v>
      </c>
      <c r="D762" s="72">
        <v>647.66147999999998</v>
      </c>
      <c r="E762" s="72">
        <v>0</v>
      </c>
      <c r="F762" s="72">
        <v>0</v>
      </c>
      <c r="G762" s="55">
        <f t="shared" si="188"/>
        <v>0</v>
      </c>
      <c r="H762" s="55">
        <f t="shared" si="191"/>
        <v>647.66147999999998</v>
      </c>
      <c r="I762" s="55">
        <f t="shared" si="192"/>
        <v>0</v>
      </c>
    </row>
    <row r="763" spans="1:9" ht="48" customHeight="1" x14ac:dyDescent="0.25">
      <c r="A763" s="67" t="s">
        <v>1272</v>
      </c>
      <c r="B763" s="25" t="s">
        <v>17</v>
      </c>
      <c r="C763" s="59" t="s">
        <v>1327</v>
      </c>
      <c r="D763" s="72">
        <v>13.2</v>
      </c>
      <c r="E763" s="72">
        <v>13.2</v>
      </c>
      <c r="F763" s="72">
        <v>13.2</v>
      </c>
      <c r="G763" s="55">
        <f t="shared" si="188"/>
        <v>0</v>
      </c>
      <c r="H763" s="55">
        <f t="shared" si="191"/>
        <v>0</v>
      </c>
      <c r="I763" s="55">
        <f t="shared" si="192"/>
        <v>100</v>
      </c>
    </row>
    <row r="764" spans="1:9" ht="48" customHeight="1" x14ac:dyDescent="0.25">
      <c r="A764" s="67" t="s">
        <v>1273</v>
      </c>
      <c r="B764" s="25" t="s">
        <v>17</v>
      </c>
      <c r="C764" s="59" t="s">
        <v>449</v>
      </c>
      <c r="D764" s="72">
        <v>391.84368000000001</v>
      </c>
      <c r="E764" s="72">
        <v>0</v>
      </c>
      <c r="F764" s="72">
        <v>0</v>
      </c>
      <c r="G764" s="55">
        <f t="shared" si="188"/>
        <v>0</v>
      </c>
      <c r="H764" s="55">
        <f t="shared" si="191"/>
        <v>391.84368000000001</v>
      </c>
      <c r="I764" s="55">
        <f t="shared" si="192"/>
        <v>0</v>
      </c>
    </row>
    <row r="765" spans="1:9" ht="48" customHeight="1" x14ac:dyDescent="0.25">
      <c r="A765" s="67" t="s">
        <v>1274</v>
      </c>
      <c r="B765" s="25" t="s">
        <v>17</v>
      </c>
      <c r="C765" s="59" t="s">
        <v>450</v>
      </c>
      <c r="D765" s="72">
        <v>165.97633999999999</v>
      </c>
      <c r="E765" s="72">
        <v>0</v>
      </c>
      <c r="F765" s="72">
        <v>0</v>
      </c>
      <c r="G765" s="55">
        <f t="shared" si="188"/>
        <v>0</v>
      </c>
      <c r="H765" s="55">
        <f t="shared" si="191"/>
        <v>165.97633999999999</v>
      </c>
      <c r="I765" s="55">
        <f t="shared" si="192"/>
        <v>0</v>
      </c>
    </row>
    <row r="766" spans="1:9" ht="48" customHeight="1" x14ac:dyDescent="0.25">
      <c r="A766" s="67" t="s">
        <v>1275</v>
      </c>
      <c r="B766" s="25" t="s">
        <v>17</v>
      </c>
      <c r="C766" s="59" t="s">
        <v>1328</v>
      </c>
      <c r="D766" s="72">
        <v>56.992609999999999</v>
      </c>
      <c r="E766" s="72">
        <v>38.76</v>
      </c>
      <c r="F766" s="72">
        <v>38.76</v>
      </c>
      <c r="G766" s="55">
        <f t="shared" si="188"/>
        <v>0</v>
      </c>
      <c r="H766" s="55">
        <f t="shared" si="191"/>
        <v>18.232610000000001</v>
      </c>
      <c r="I766" s="55">
        <f t="shared" si="192"/>
        <v>68.008817283503944</v>
      </c>
    </row>
    <row r="767" spans="1:9" ht="24" customHeight="1" x14ac:dyDescent="0.25">
      <c r="A767" s="67" t="s">
        <v>1276</v>
      </c>
      <c r="B767" s="25" t="s">
        <v>17</v>
      </c>
      <c r="C767" s="59" t="s">
        <v>1329</v>
      </c>
      <c r="D767" s="72">
        <v>844.03177000000005</v>
      </c>
      <c r="E767" s="72">
        <v>0</v>
      </c>
      <c r="F767" s="72">
        <v>0</v>
      </c>
      <c r="G767" s="55">
        <f t="shared" si="188"/>
        <v>0</v>
      </c>
      <c r="H767" s="55">
        <f t="shared" si="191"/>
        <v>844.03177000000005</v>
      </c>
      <c r="I767" s="55">
        <f t="shared" si="192"/>
        <v>0</v>
      </c>
    </row>
    <row r="768" spans="1:9" ht="24" customHeight="1" x14ac:dyDescent="0.25">
      <c r="A768" s="67" t="s">
        <v>202</v>
      </c>
      <c r="B768" s="25" t="s">
        <v>17</v>
      </c>
      <c r="C768" s="59" t="s">
        <v>145</v>
      </c>
      <c r="D768" s="72">
        <v>1956.5136</v>
      </c>
      <c r="E768" s="72">
        <v>917.87513000000001</v>
      </c>
      <c r="F768" s="72">
        <v>917.87513000000001</v>
      </c>
      <c r="G768" s="55">
        <f t="shared" si="188"/>
        <v>0</v>
      </c>
      <c r="H768" s="55">
        <f t="shared" si="191"/>
        <v>1038.6384699999999</v>
      </c>
      <c r="I768" s="55">
        <f t="shared" si="192"/>
        <v>46.913812917017289</v>
      </c>
    </row>
    <row r="769" spans="1:9" ht="24" customHeight="1" x14ac:dyDescent="0.25">
      <c r="A769" s="67" t="s">
        <v>1277</v>
      </c>
      <c r="B769" s="25" t="s">
        <v>17</v>
      </c>
      <c r="C769" s="59" t="s">
        <v>1330</v>
      </c>
      <c r="D769" s="72">
        <v>629.25</v>
      </c>
      <c r="E769" s="72">
        <v>0</v>
      </c>
      <c r="F769" s="72">
        <v>0</v>
      </c>
      <c r="G769" s="55">
        <f t="shared" si="188"/>
        <v>0</v>
      </c>
      <c r="H769" s="55">
        <f t="shared" si="191"/>
        <v>629.25</v>
      </c>
      <c r="I769" s="55">
        <f t="shared" si="192"/>
        <v>0</v>
      </c>
    </row>
    <row r="770" spans="1:9" ht="24" customHeight="1" x14ac:dyDescent="0.25">
      <c r="A770" s="67" t="s">
        <v>203</v>
      </c>
      <c r="B770" s="25" t="s">
        <v>17</v>
      </c>
      <c r="C770" s="59" t="s">
        <v>146</v>
      </c>
      <c r="D770" s="72">
        <v>523.49220000000003</v>
      </c>
      <c r="E770" s="72">
        <v>240.77368999999999</v>
      </c>
      <c r="F770" s="72">
        <v>240.77368999999999</v>
      </c>
      <c r="G770" s="55">
        <f t="shared" si="188"/>
        <v>0</v>
      </c>
      <c r="H770" s="55">
        <f t="shared" si="191"/>
        <v>282.71851000000004</v>
      </c>
      <c r="I770" s="55">
        <f t="shared" si="192"/>
        <v>45.993749286044753</v>
      </c>
    </row>
    <row r="771" spans="1:9" ht="24" customHeight="1" x14ac:dyDescent="0.25">
      <c r="A771" s="67" t="s">
        <v>264</v>
      </c>
      <c r="B771" s="25" t="s">
        <v>17</v>
      </c>
      <c r="C771" s="59" t="s">
        <v>265</v>
      </c>
      <c r="D771" s="72">
        <v>261.17254000000003</v>
      </c>
      <c r="E771" s="72">
        <v>119.76900000000001</v>
      </c>
      <c r="F771" s="72">
        <v>119.76900000000001</v>
      </c>
      <c r="G771" s="55">
        <f t="shared" si="188"/>
        <v>0</v>
      </c>
      <c r="H771" s="55">
        <f t="shared" si="191"/>
        <v>141.40354000000002</v>
      </c>
      <c r="I771" s="55">
        <f t="shared" si="192"/>
        <v>45.858190145104835</v>
      </c>
    </row>
    <row r="772" spans="1:9" ht="26.25" customHeight="1" x14ac:dyDescent="0.25">
      <c r="A772" s="67" t="s">
        <v>204</v>
      </c>
      <c r="B772" s="25" t="s">
        <v>17</v>
      </c>
      <c r="C772" s="59" t="s">
        <v>147</v>
      </c>
      <c r="D772" s="72">
        <v>162.20437999999999</v>
      </c>
      <c r="E772" s="72">
        <v>67.581900000000005</v>
      </c>
      <c r="F772" s="72">
        <v>67.581900000000005</v>
      </c>
      <c r="G772" s="55">
        <f t="shared" si="188"/>
        <v>0</v>
      </c>
      <c r="H772" s="55">
        <f t="shared" si="191"/>
        <v>94.622479999999982</v>
      </c>
      <c r="I772" s="55">
        <f t="shared" si="192"/>
        <v>41.664657884084271</v>
      </c>
    </row>
    <row r="773" spans="1:9" ht="26.25" customHeight="1" x14ac:dyDescent="0.25">
      <c r="A773" s="67" t="s">
        <v>205</v>
      </c>
      <c r="B773" s="25" t="s">
        <v>17</v>
      </c>
      <c r="C773" s="59" t="s">
        <v>148</v>
      </c>
      <c r="D773" s="72">
        <v>267.66334999999998</v>
      </c>
      <c r="E773" s="72">
        <v>111.5258</v>
      </c>
      <c r="F773" s="72">
        <v>111.5258</v>
      </c>
      <c r="G773" s="55">
        <f t="shared" si="188"/>
        <v>0</v>
      </c>
      <c r="H773" s="55">
        <f t="shared" si="191"/>
        <v>156.13754999999998</v>
      </c>
      <c r="I773" s="55">
        <f t="shared" si="192"/>
        <v>41.666444061168633</v>
      </c>
    </row>
    <row r="774" spans="1:9" ht="26.25" customHeight="1" x14ac:dyDescent="0.25">
      <c r="A774" s="67" t="s">
        <v>206</v>
      </c>
      <c r="B774" s="25" t="s">
        <v>17</v>
      </c>
      <c r="C774" s="59" t="s">
        <v>149</v>
      </c>
      <c r="D774" s="72">
        <v>31.265280000000001</v>
      </c>
      <c r="E774" s="72">
        <v>0</v>
      </c>
      <c r="F774" s="72">
        <v>0</v>
      </c>
      <c r="G774" s="55">
        <f t="shared" si="188"/>
        <v>0</v>
      </c>
      <c r="H774" s="55">
        <f t="shared" si="191"/>
        <v>31.265280000000001</v>
      </c>
      <c r="I774" s="55">
        <f t="shared" si="192"/>
        <v>0</v>
      </c>
    </row>
    <row r="775" spans="1:9" ht="55.5" customHeight="1" x14ac:dyDescent="0.25">
      <c r="A775" s="67" t="s">
        <v>1278</v>
      </c>
      <c r="B775" s="25" t="s">
        <v>17</v>
      </c>
      <c r="C775" s="59" t="s">
        <v>150</v>
      </c>
      <c r="D775" s="72">
        <v>1738.1909599999999</v>
      </c>
      <c r="E775" s="72">
        <v>493.88774999999998</v>
      </c>
      <c r="F775" s="72">
        <v>493.88774999999998</v>
      </c>
      <c r="G775" s="55">
        <f t="shared" si="188"/>
        <v>0</v>
      </c>
      <c r="H775" s="55">
        <f t="shared" si="191"/>
        <v>1244.30321</v>
      </c>
      <c r="I775" s="55">
        <f t="shared" si="192"/>
        <v>28.413894754118385</v>
      </c>
    </row>
    <row r="776" spans="1:9" ht="48" customHeight="1" x14ac:dyDescent="0.25">
      <c r="A776" s="67" t="s">
        <v>1279</v>
      </c>
      <c r="B776" s="25" t="s">
        <v>17</v>
      </c>
      <c r="C776" s="59" t="s">
        <v>1331</v>
      </c>
      <c r="D776" s="72">
        <v>60</v>
      </c>
      <c r="E776" s="72">
        <v>44.2</v>
      </c>
      <c r="F776" s="72">
        <v>44.2</v>
      </c>
      <c r="G776" s="55">
        <f t="shared" si="188"/>
        <v>0</v>
      </c>
      <c r="H776" s="55">
        <f t="shared" si="191"/>
        <v>15.799999999999997</v>
      </c>
      <c r="I776" s="55">
        <f t="shared" si="192"/>
        <v>73.666666666666671</v>
      </c>
    </row>
    <row r="777" spans="1:9" ht="37.5" customHeight="1" x14ac:dyDescent="0.25">
      <c r="A777" s="67" t="s">
        <v>1280</v>
      </c>
      <c r="B777" s="25" t="s">
        <v>17</v>
      </c>
      <c r="C777" s="59" t="s">
        <v>1332</v>
      </c>
      <c r="D777" s="72">
        <v>1103.5508600000001</v>
      </c>
      <c r="E777" s="72">
        <v>0</v>
      </c>
      <c r="F777" s="72">
        <v>0</v>
      </c>
      <c r="G777" s="55">
        <f t="shared" si="188"/>
        <v>0</v>
      </c>
      <c r="H777" s="55">
        <f t="shared" si="191"/>
        <v>1103.5508600000001</v>
      </c>
      <c r="I777" s="55">
        <f t="shared" si="192"/>
        <v>0</v>
      </c>
    </row>
    <row r="778" spans="1:9" ht="27.75" customHeight="1" x14ac:dyDescent="0.25">
      <c r="A778" s="67" t="s">
        <v>1281</v>
      </c>
      <c r="B778" s="25" t="s">
        <v>17</v>
      </c>
      <c r="C778" s="59" t="s">
        <v>1333</v>
      </c>
      <c r="D778" s="72">
        <v>377.73707000000002</v>
      </c>
      <c r="E778" s="72">
        <v>0</v>
      </c>
      <c r="F778" s="72">
        <v>0</v>
      </c>
      <c r="G778" s="55">
        <f t="shared" si="188"/>
        <v>0</v>
      </c>
      <c r="H778" s="55">
        <f t="shared" si="191"/>
        <v>377.73707000000002</v>
      </c>
      <c r="I778" s="55">
        <f t="shared" si="192"/>
        <v>0</v>
      </c>
    </row>
    <row r="779" spans="1:9" ht="48" customHeight="1" x14ac:dyDescent="0.25">
      <c r="A779" s="67" t="s">
        <v>331</v>
      </c>
      <c r="B779" s="25" t="s">
        <v>17</v>
      </c>
      <c r="C779" s="59" t="s">
        <v>151</v>
      </c>
      <c r="D779" s="72">
        <v>8116.9118600000002</v>
      </c>
      <c r="E779" s="72">
        <v>3377.3664800000001</v>
      </c>
      <c r="F779" s="72">
        <v>3377.3664800000001</v>
      </c>
      <c r="G779" s="55">
        <f t="shared" si="188"/>
        <v>0</v>
      </c>
      <c r="H779" s="55">
        <f t="shared" si="191"/>
        <v>4739.5453799999996</v>
      </c>
      <c r="I779" s="55">
        <f t="shared" si="192"/>
        <v>41.609007689779204</v>
      </c>
    </row>
    <row r="780" spans="1:9" ht="48" customHeight="1" x14ac:dyDescent="0.25">
      <c r="A780" s="67" t="s">
        <v>330</v>
      </c>
      <c r="B780" s="25" t="s">
        <v>17</v>
      </c>
      <c r="C780" s="59" t="s">
        <v>451</v>
      </c>
      <c r="D780" s="72">
        <v>1399.39</v>
      </c>
      <c r="E780" s="72">
        <v>0</v>
      </c>
      <c r="F780" s="72">
        <v>0</v>
      </c>
      <c r="G780" s="55">
        <f t="shared" si="188"/>
        <v>0</v>
      </c>
      <c r="H780" s="55">
        <f t="shared" si="191"/>
        <v>1399.39</v>
      </c>
      <c r="I780" s="55">
        <f t="shared" si="192"/>
        <v>0</v>
      </c>
    </row>
    <row r="781" spans="1:9" ht="48" customHeight="1" x14ac:dyDescent="0.25">
      <c r="A781" s="67" t="s">
        <v>1282</v>
      </c>
      <c r="B781" s="25" t="s">
        <v>17</v>
      </c>
      <c r="C781" s="59" t="s">
        <v>452</v>
      </c>
      <c r="D781" s="72">
        <v>615.53566000000001</v>
      </c>
      <c r="E781" s="72">
        <v>0</v>
      </c>
      <c r="F781" s="72">
        <v>0</v>
      </c>
      <c r="G781" s="55">
        <f t="shared" si="188"/>
        <v>0</v>
      </c>
      <c r="H781" s="55">
        <f t="shared" si="191"/>
        <v>615.53566000000001</v>
      </c>
      <c r="I781" s="55">
        <f t="shared" si="192"/>
        <v>0</v>
      </c>
    </row>
    <row r="782" spans="1:9" ht="34.5" customHeight="1" x14ac:dyDescent="0.25">
      <c r="A782" s="67" t="s">
        <v>333</v>
      </c>
      <c r="B782" s="25" t="s">
        <v>17</v>
      </c>
      <c r="C782" s="59" t="s">
        <v>453</v>
      </c>
      <c r="D782" s="72">
        <v>914.78785000000005</v>
      </c>
      <c r="E782" s="72">
        <v>0</v>
      </c>
      <c r="F782" s="72">
        <v>0</v>
      </c>
      <c r="G782" s="55">
        <f t="shared" si="188"/>
        <v>0</v>
      </c>
      <c r="H782" s="55">
        <f t="shared" si="191"/>
        <v>914.78785000000005</v>
      </c>
      <c r="I782" s="55">
        <f t="shared" si="192"/>
        <v>0</v>
      </c>
    </row>
    <row r="783" spans="1:9" ht="48" customHeight="1" x14ac:dyDescent="0.25">
      <c r="A783" s="67" t="s">
        <v>332</v>
      </c>
      <c r="B783" s="25" t="s">
        <v>17</v>
      </c>
      <c r="C783" s="59" t="s">
        <v>454</v>
      </c>
      <c r="D783" s="72">
        <v>1435.4671000000001</v>
      </c>
      <c r="E783" s="72">
        <v>0</v>
      </c>
      <c r="F783" s="72">
        <v>0</v>
      </c>
      <c r="G783" s="55">
        <f t="shared" si="188"/>
        <v>0</v>
      </c>
      <c r="H783" s="55">
        <f t="shared" si="191"/>
        <v>1435.4671000000001</v>
      </c>
      <c r="I783" s="55">
        <f t="shared" si="192"/>
        <v>0</v>
      </c>
    </row>
    <row r="784" spans="1:9" ht="30" customHeight="1" x14ac:dyDescent="0.25">
      <c r="A784" s="67" t="s">
        <v>207</v>
      </c>
      <c r="B784" s="25" t="s">
        <v>17</v>
      </c>
      <c r="C784" s="59" t="s">
        <v>152</v>
      </c>
      <c r="D784" s="72">
        <v>465.20251000000002</v>
      </c>
      <c r="E784" s="72">
        <v>0</v>
      </c>
      <c r="F784" s="72">
        <v>0</v>
      </c>
      <c r="G784" s="55">
        <f t="shared" si="188"/>
        <v>0</v>
      </c>
      <c r="H784" s="55">
        <f t="shared" si="191"/>
        <v>465.20251000000002</v>
      </c>
      <c r="I784" s="55">
        <f t="shared" si="192"/>
        <v>0</v>
      </c>
    </row>
    <row r="785" spans="1:9" ht="30" customHeight="1" x14ac:dyDescent="0.25">
      <c r="A785" s="67" t="s">
        <v>208</v>
      </c>
      <c r="B785" s="25" t="s">
        <v>17</v>
      </c>
      <c r="C785" s="59" t="s">
        <v>153</v>
      </c>
      <c r="D785" s="72">
        <v>1221.03235</v>
      </c>
      <c r="E785" s="72">
        <v>449.03543999999999</v>
      </c>
      <c r="F785" s="72">
        <v>449.03543999999999</v>
      </c>
      <c r="G785" s="55">
        <f t="shared" si="188"/>
        <v>0</v>
      </c>
      <c r="H785" s="55">
        <f t="shared" si="191"/>
        <v>771.99690999999996</v>
      </c>
      <c r="I785" s="55">
        <f t="shared" si="192"/>
        <v>36.775064968589902</v>
      </c>
    </row>
    <row r="786" spans="1:9" ht="30" customHeight="1" x14ac:dyDescent="0.25">
      <c r="A786" s="67" t="s">
        <v>209</v>
      </c>
      <c r="B786" s="25" t="s">
        <v>17</v>
      </c>
      <c r="C786" s="59" t="s">
        <v>154</v>
      </c>
      <c r="D786" s="72">
        <v>139.54944</v>
      </c>
      <c r="E786" s="72">
        <v>39.335880000000003</v>
      </c>
      <c r="F786" s="72">
        <v>39.335880000000003</v>
      </c>
      <c r="G786" s="55">
        <f t="shared" si="188"/>
        <v>0</v>
      </c>
      <c r="H786" s="55">
        <f t="shared" si="191"/>
        <v>100.21356</v>
      </c>
      <c r="I786" s="55">
        <f t="shared" si="192"/>
        <v>28.187773451473539</v>
      </c>
    </row>
    <row r="787" spans="1:9" ht="32.25" customHeight="1" x14ac:dyDescent="0.25">
      <c r="A787" s="67" t="s">
        <v>210</v>
      </c>
      <c r="B787" s="25" t="s">
        <v>17</v>
      </c>
      <c r="C787" s="59" t="s">
        <v>155</v>
      </c>
      <c r="D787" s="72">
        <v>100.47620000000001</v>
      </c>
      <c r="E787" s="72">
        <v>18.122879999999999</v>
      </c>
      <c r="F787" s="72">
        <v>18.122879999999999</v>
      </c>
      <c r="G787" s="55">
        <f t="shared" si="188"/>
        <v>0</v>
      </c>
      <c r="H787" s="55">
        <f t="shared" si="191"/>
        <v>82.353320000000011</v>
      </c>
      <c r="I787" s="55">
        <f t="shared" si="192"/>
        <v>18.036987863792618</v>
      </c>
    </row>
    <row r="788" spans="1:9" ht="32.25" customHeight="1" x14ac:dyDescent="0.25">
      <c r="A788" s="67" t="s">
        <v>211</v>
      </c>
      <c r="B788" s="25" t="s">
        <v>17</v>
      </c>
      <c r="C788" s="59" t="s">
        <v>156</v>
      </c>
      <c r="D788" s="72">
        <v>451.47359999999998</v>
      </c>
      <c r="E788" s="72">
        <v>32.795850000000002</v>
      </c>
      <c r="F788" s="72">
        <v>32.795850000000002</v>
      </c>
      <c r="G788" s="55">
        <f t="shared" si="188"/>
        <v>0</v>
      </c>
      <c r="H788" s="55">
        <f t="shared" si="191"/>
        <v>418.67774999999995</v>
      </c>
      <c r="I788" s="55">
        <f t="shared" si="192"/>
        <v>7.2641789021550771</v>
      </c>
    </row>
    <row r="789" spans="1:9" ht="32.25" customHeight="1" x14ac:dyDescent="0.25">
      <c r="A789" s="67" t="s">
        <v>212</v>
      </c>
      <c r="B789" s="25" t="s">
        <v>17</v>
      </c>
      <c r="C789" s="59" t="s">
        <v>157</v>
      </c>
      <c r="D789" s="72">
        <v>107.568</v>
      </c>
      <c r="E789" s="72">
        <v>24.669979999999999</v>
      </c>
      <c r="F789" s="72">
        <v>24.669979999999999</v>
      </c>
      <c r="G789" s="55">
        <f t="shared" si="188"/>
        <v>0</v>
      </c>
      <c r="H789" s="55">
        <f t="shared" si="191"/>
        <v>82.898020000000002</v>
      </c>
      <c r="I789" s="55">
        <f t="shared" si="192"/>
        <v>22.93431131935148</v>
      </c>
    </row>
    <row r="790" spans="1:9" ht="32.25" customHeight="1" x14ac:dyDescent="0.25">
      <c r="A790" s="67" t="s">
        <v>1283</v>
      </c>
      <c r="B790" s="25" t="s">
        <v>17</v>
      </c>
      <c r="C790" s="59" t="s">
        <v>1334</v>
      </c>
      <c r="D790" s="72">
        <v>482.77140000000003</v>
      </c>
      <c r="E790" s="72">
        <v>0</v>
      </c>
      <c r="F790" s="72">
        <v>0</v>
      </c>
      <c r="G790" s="55">
        <f t="shared" si="188"/>
        <v>0</v>
      </c>
      <c r="H790" s="55">
        <f t="shared" si="191"/>
        <v>482.77140000000003</v>
      </c>
      <c r="I790" s="55">
        <f t="shared" si="192"/>
        <v>0</v>
      </c>
    </row>
    <row r="791" spans="1:9" ht="32.25" customHeight="1" x14ac:dyDescent="0.25">
      <c r="A791" s="67" t="s">
        <v>1284</v>
      </c>
      <c r="B791" s="25" t="s">
        <v>17</v>
      </c>
      <c r="C791" s="59" t="s">
        <v>1335</v>
      </c>
      <c r="D791" s="72">
        <v>316.65550000000002</v>
      </c>
      <c r="E791" s="72">
        <v>0</v>
      </c>
      <c r="F791" s="72">
        <v>0</v>
      </c>
      <c r="G791" s="55">
        <f t="shared" si="188"/>
        <v>0</v>
      </c>
      <c r="H791" s="55">
        <f t="shared" si="191"/>
        <v>316.65550000000002</v>
      </c>
      <c r="I791" s="55">
        <f t="shared" si="192"/>
        <v>0</v>
      </c>
    </row>
    <row r="792" spans="1:9" ht="33" customHeight="1" x14ac:dyDescent="0.25">
      <c r="A792" s="67" t="s">
        <v>1285</v>
      </c>
      <c r="B792" s="25" t="s">
        <v>17</v>
      </c>
      <c r="C792" s="59" t="s">
        <v>1336</v>
      </c>
      <c r="D792" s="72">
        <v>153.80779999999999</v>
      </c>
      <c r="E792" s="72">
        <v>0</v>
      </c>
      <c r="F792" s="72">
        <v>0</v>
      </c>
      <c r="G792" s="55">
        <f t="shared" si="188"/>
        <v>0</v>
      </c>
      <c r="H792" s="55">
        <f t="shared" si="191"/>
        <v>153.80779999999999</v>
      </c>
      <c r="I792" s="55">
        <f t="shared" si="192"/>
        <v>0</v>
      </c>
    </row>
    <row r="793" spans="1:9" ht="50.25" customHeight="1" x14ac:dyDescent="0.25">
      <c r="A793" s="67" t="s">
        <v>1286</v>
      </c>
      <c r="B793" s="25" t="s">
        <v>17</v>
      </c>
      <c r="C793" s="59" t="s">
        <v>1337</v>
      </c>
      <c r="D793" s="72">
        <v>193.49064000000001</v>
      </c>
      <c r="E793" s="72">
        <v>0</v>
      </c>
      <c r="F793" s="72">
        <v>0</v>
      </c>
      <c r="G793" s="55">
        <f t="shared" si="188"/>
        <v>0</v>
      </c>
      <c r="H793" s="55">
        <f t="shared" si="189"/>
        <v>193.49064000000001</v>
      </c>
      <c r="I793" s="55">
        <f t="shared" si="190"/>
        <v>0</v>
      </c>
    </row>
    <row r="794" spans="1:9" ht="40.5" customHeight="1" x14ac:dyDescent="0.25">
      <c r="A794" s="67" t="s">
        <v>1287</v>
      </c>
      <c r="B794" s="25" t="s">
        <v>17</v>
      </c>
      <c r="C794" s="59" t="s">
        <v>158</v>
      </c>
      <c r="D794" s="72">
        <v>5636.0439999999999</v>
      </c>
      <c r="E794" s="72">
        <v>0</v>
      </c>
      <c r="F794" s="72">
        <v>0</v>
      </c>
      <c r="G794" s="55">
        <f t="shared" si="188"/>
        <v>0</v>
      </c>
      <c r="H794" s="55">
        <f t="shared" si="189"/>
        <v>5636.0439999999999</v>
      </c>
      <c r="I794" s="55">
        <f t="shared" si="190"/>
        <v>0</v>
      </c>
    </row>
    <row r="795" spans="1:9" ht="32.25" customHeight="1" x14ac:dyDescent="0.25">
      <c r="A795" s="67" t="s">
        <v>1288</v>
      </c>
      <c r="B795" s="25" t="s">
        <v>17</v>
      </c>
      <c r="C795" s="59" t="s">
        <v>1338</v>
      </c>
      <c r="D795" s="72">
        <v>8076.1986100000004</v>
      </c>
      <c r="E795" s="72">
        <v>3210.9844199999998</v>
      </c>
      <c r="F795" s="72">
        <v>3210.9844199999998</v>
      </c>
      <c r="G795" s="55">
        <f t="shared" si="188"/>
        <v>0</v>
      </c>
      <c r="H795" s="55">
        <f t="shared" si="189"/>
        <v>4865.2141900000006</v>
      </c>
      <c r="I795" s="55">
        <f t="shared" si="190"/>
        <v>39.758611384620217</v>
      </c>
    </row>
    <row r="796" spans="1:9" ht="32.25" customHeight="1" x14ac:dyDescent="0.25">
      <c r="A796" s="67" t="s">
        <v>1289</v>
      </c>
      <c r="B796" s="25" t="s">
        <v>17</v>
      </c>
      <c r="C796" s="59" t="s">
        <v>1339</v>
      </c>
      <c r="D796" s="72">
        <v>171.94099</v>
      </c>
      <c r="E796" s="72">
        <v>0</v>
      </c>
      <c r="F796" s="72">
        <v>0</v>
      </c>
      <c r="G796" s="55">
        <f t="shared" si="188"/>
        <v>0</v>
      </c>
      <c r="H796" s="55">
        <f t="shared" si="189"/>
        <v>171.94099</v>
      </c>
      <c r="I796" s="55">
        <f t="shared" si="190"/>
        <v>0</v>
      </c>
    </row>
    <row r="797" spans="1:9" ht="32.25" customHeight="1" x14ac:dyDescent="0.25">
      <c r="A797" s="67" t="s">
        <v>448</v>
      </c>
      <c r="B797" s="25" t="s">
        <v>17</v>
      </c>
      <c r="C797" s="59" t="s">
        <v>455</v>
      </c>
      <c r="D797" s="72">
        <v>813.26621</v>
      </c>
      <c r="E797" s="72">
        <v>445</v>
      </c>
      <c r="F797" s="72">
        <v>445</v>
      </c>
      <c r="G797" s="55">
        <f t="shared" si="188"/>
        <v>0</v>
      </c>
      <c r="H797" s="55">
        <f t="shared" ref="H797:H804" si="193">D797-F797</f>
        <v>368.26621</v>
      </c>
      <c r="I797" s="55">
        <f t="shared" ref="I797:I804" si="194">F797/D797*100</f>
        <v>54.717630528385044</v>
      </c>
    </row>
    <row r="798" spans="1:9" ht="32.25" customHeight="1" x14ac:dyDescent="0.25">
      <c r="A798" s="67" t="s">
        <v>1290</v>
      </c>
      <c r="B798" s="25" t="s">
        <v>17</v>
      </c>
      <c r="C798" s="59" t="s">
        <v>1340</v>
      </c>
      <c r="D798" s="72">
        <v>1524.3031599999999</v>
      </c>
      <c r="E798" s="72">
        <v>0</v>
      </c>
      <c r="F798" s="72">
        <v>0</v>
      </c>
      <c r="G798" s="55">
        <f t="shared" si="188"/>
        <v>0</v>
      </c>
      <c r="H798" s="55">
        <f t="shared" si="193"/>
        <v>1524.3031599999999</v>
      </c>
      <c r="I798" s="55">
        <f t="shared" si="194"/>
        <v>0</v>
      </c>
    </row>
    <row r="799" spans="1:9" ht="32.25" customHeight="1" x14ac:dyDescent="0.25">
      <c r="A799" s="67" t="s">
        <v>1291</v>
      </c>
      <c r="B799" s="25" t="s">
        <v>17</v>
      </c>
      <c r="C799" s="59" t="s">
        <v>1341</v>
      </c>
      <c r="D799" s="72">
        <v>457</v>
      </c>
      <c r="E799" s="72">
        <v>0</v>
      </c>
      <c r="F799" s="72">
        <v>0</v>
      </c>
      <c r="G799" s="55">
        <f t="shared" si="188"/>
        <v>0</v>
      </c>
      <c r="H799" s="55">
        <f t="shared" si="193"/>
        <v>457</v>
      </c>
      <c r="I799" s="55">
        <f t="shared" si="194"/>
        <v>0</v>
      </c>
    </row>
    <row r="800" spans="1:9" ht="32.25" customHeight="1" x14ac:dyDescent="0.25">
      <c r="A800" s="67" t="s">
        <v>1292</v>
      </c>
      <c r="B800" s="25" t="s">
        <v>17</v>
      </c>
      <c r="C800" s="59" t="s">
        <v>1342</v>
      </c>
      <c r="D800" s="72">
        <v>9438.0474099999992</v>
      </c>
      <c r="E800" s="166">
        <v>603.63957000000005</v>
      </c>
      <c r="F800" s="166">
        <v>603.63957000000005</v>
      </c>
      <c r="G800" s="55">
        <f t="shared" si="188"/>
        <v>0</v>
      </c>
      <c r="H800" s="55">
        <f t="shared" si="193"/>
        <v>8834.4078399999999</v>
      </c>
      <c r="I800" s="55">
        <f t="shared" si="194"/>
        <v>6.3958098934788046</v>
      </c>
    </row>
    <row r="801" spans="1:9" ht="49.5" customHeight="1" x14ac:dyDescent="0.25">
      <c r="A801" s="67" t="s">
        <v>1293</v>
      </c>
      <c r="B801" s="25" t="s">
        <v>17</v>
      </c>
      <c r="C801" s="59" t="s">
        <v>1343</v>
      </c>
      <c r="D801" s="72">
        <v>1292.0254299999999</v>
      </c>
      <c r="E801" s="72">
        <v>800.91300000000001</v>
      </c>
      <c r="F801" s="72">
        <v>800.91300000000001</v>
      </c>
      <c r="G801" s="55">
        <f t="shared" si="188"/>
        <v>0</v>
      </c>
      <c r="H801" s="55">
        <f t="shared" si="193"/>
        <v>491.1124299999999</v>
      </c>
      <c r="I801" s="55">
        <f t="shared" si="194"/>
        <v>61.988950171050426</v>
      </c>
    </row>
    <row r="802" spans="1:9" ht="38.25" customHeight="1" x14ac:dyDescent="0.25">
      <c r="A802" s="67" t="s">
        <v>1294</v>
      </c>
      <c r="B802" s="25" t="s">
        <v>17</v>
      </c>
      <c r="C802" s="59" t="s">
        <v>1344</v>
      </c>
      <c r="D802" s="72">
        <v>586.41377</v>
      </c>
      <c r="E802" s="72">
        <v>0</v>
      </c>
      <c r="F802" s="72">
        <v>0</v>
      </c>
      <c r="G802" s="55">
        <f t="shared" si="188"/>
        <v>0</v>
      </c>
      <c r="H802" s="55">
        <f t="shared" si="193"/>
        <v>586.41377</v>
      </c>
      <c r="I802" s="55">
        <f t="shared" si="194"/>
        <v>0</v>
      </c>
    </row>
    <row r="803" spans="1:9" ht="32.25" customHeight="1" x14ac:dyDescent="0.25">
      <c r="A803" s="67" t="s">
        <v>1295</v>
      </c>
      <c r="B803" s="25" t="s">
        <v>17</v>
      </c>
      <c r="C803" s="59" t="s">
        <v>1345</v>
      </c>
      <c r="D803" s="72">
        <v>166.81609</v>
      </c>
      <c r="E803" s="72">
        <v>0</v>
      </c>
      <c r="F803" s="72">
        <v>0</v>
      </c>
      <c r="G803" s="55">
        <f t="shared" si="188"/>
        <v>0</v>
      </c>
      <c r="H803" s="55">
        <f t="shared" si="193"/>
        <v>166.81609</v>
      </c>
      <c r="I803" s="55">
        <f t="shared" si="194"/>
        <v>0</v>
      </c>
    </row>
    <row r="804" spans="1:9" ht="32.25" customHeight="1" x14ac:dyDescent="0.25">
      <c r="A804" s="67" t="s">
        <v>1296</v>
      </c>
      <c r="B804" s="25" t="s">
        <v>17</v>
      </c>
      <c r="C804" s="59" t="s">
        <v>1346</v>
      </c>
      <c r="D804" s="72">
        <v>573.96</v>
      </c>
      <c r="E804" s="72">
        <v>164.41200000000001</v>
      </c>
      <c r="F804" s="72">
        <v>164.41200000000001</v>
      </c>
      <c r="G804" s="55">
        <f t="shared" si="188"/>
        <v>0</v>
      </c>
      <c r="H804" s="55">
        <f t="shared" si="193"/>
        <v>409.548</v>
      </c>
      <c r="I804" s="55">
        <f t="shared" si="194"/>
        <v>28.645201756219947</v>
      </c>
    </row>
    <row r="805" spans="1:9" ht="32.25" customHeight="1" x14ac:dyDescent="0.25">
      <c r="A805" s="67" t="s">
        <v>1297</v>
      </c>
      <c r="B805" s="25" t="s">
        <v>17</v>
      </c>
      <c r="C805" s="59" t="s">
        <v>1347</v>
      </c>
      <c r="D805" s="72">
        <v>1688.7339999999999</v>
      </c>
      <c r="E805" s="72">
        <v>0</v>
      </c>
      <c r="F805" s="72">
        <v>0</v>
      </c>
      <c r="G805" s="55">
        <f t="shared" si="188"/>
        <v>0</v>
      </c>
      <c r="H805" s="55">
        <f t="shared" si="189"/>
        <v>1688.7339999999999</v>
      </c>
      <c r="I805" s="55">
        <f t="shared" si="190"/>
        <v>0</v>
      </c>
    </row>
    <row r="806" spans="1:9" ht="39" customHeight="1" x14ac:dyDescent="0.25">
      <c r="A806" s="67" t="s">
        <v>1298</v>
      </c>
      <c r="B806" s="25" t="s">
        <v>17</v>
      </c>
      <c r="C806" s="59" t="s">
        <v>1348</v>
      </c>
      <c r="D806" s="72">
        <v>1298.3211200000001</v>
      </c>
      <c r="E806" s="72">
        <v>0</v>
      </c>
      <c r="F806" s="72">
        <v>0</v>
      </c>
      <c r="G806" s="55">
        <f t="shared" si="188"/>
        <v>0</v>
      </c>
      <c r="H806" s="55">
        <f t="shared" si="189"/>
        <v>1298.3211200000001</v>
      </c>
      <c r="I806" s="55">
        <f t="shared" si="190"/>
        <v>0</v>
      </c>
    </row>
    <row r="807" spans="1:9" ht="39" customHeight="1" x14ac:dyDescent="0.25">
      <c r="A807" s="67" t="s">
        <v>1299</v>
      </c>
      <c r="B807" s="25" t="s">
        <v>17</v>
      </c>
      <c r="C807" s="59" t="s">
        <v>1349</v>
      </c>
      <c r="D807" s="72">
        <v>5437.8695600000001</v>
      </c>
      <c r="E807" s="72">
        <v>0</v>
      </c>
      <c r="F807" s="72">
        <v>0</v>
      </c>
      <c r="G807" s="55">
        <f t="shared" si="188"/>
        <v>0</v>
      </c>
      <c r="H807" s="55">
        <f t="shared" si="189"/>
        <v>5437.8695600000001</v>
      </c>
      <c r="I807" s="55">
        <f t="shared" si="190"/>
        <v>0</v>
      </c>
    </row>
    <row r="808" spans="1:9" ht="42" customHeight="1" x14ac:dyDescent="0.25">
      <c r="A808" s="67" t="s">
        <v>1300</v>
      </c>
      <c r="B808" s="25" t="s">
        <v>17</v>
      </c>
      <c r="C808" s="59" t="s">
        <v>1350</v>
      </c>
      <c r="D808" s="72">
        <v>31325.244320000002</v>
      </c>
      <c r="E808" s="72">
        <v>0</v>
      </c>
      <c r="F808" s="72">
        <v>0</v>
      </c>
      <c r="G808" s="55">
        <f t="shared" si="188"/>
        <v>0</v>
      </c>
      <c r="H808" s="55">
        <f t="shared" si="189"/>
        <v>31325.244320000002</v>
      </c>
      <c r="I808" s="55">
        <f t="shared" si="190"/>
        <v>0</v>
      </c>
    </row>
    <row r="809" spans="1:9" ht="42.75" customHeight="1" x14ac:dyDescent="0.25">
      <c r="A809" s="67" t="s">
        <v>381</v>
      </c>
      <c r="B809" s="25" t="s">
        <v>17</v>
      </c>
      <c r="C809" s="59" t="s">
        <v>1351</v>
      </c>
      <c r="D809" s="72">
        <v>2099</v>
      </c>
      <c r="E809" s="72">
        <v>564.50248999999997</v>
      </c>
      <c r="F809" s="72">
        <v>564.50248999999997</v>
      </c>
      <c r="G809" s="55">
        <f t="shared" si="188"/>
        <v>0</v>
      </c>
      <c r="H809" s="55">
        <f t="shared" si="189"/>
        <v>1534.4975100000001</v>
      </c>
      <c r="I809" s="55">
        <f t="shared" si="190"/>
        <v>26.893877560743206</v>
      </c>
    </row>
    <row r="810" spans="1:9" ht="35.25" customHeight="1" x14ac:dyDescent="0.25">
      <c r="A810" s="67" t="s">
        <v>1301</v>
      </c>
      <c r="B810" s="25" t="s">
        <v>17</v>
      </c>
      <c r="C810" s="59" t="s">
        <v>1352</v>
      </c>
      <c r="D810" s="72">
        <v>2000</v>
      </c>
      <c r="E810" s="72">
        <v>2000</v>
      </c>
      <c r="F810" s="72">
        <v>2000</v>
      </c>
      <c r="G810" s="55">
        <f t="shared" si="188"/>
        <v>0</v>
      </c>
      <c r="H810" s="55">
        <f t="shared" si="189"/>
        <v>0</v>
      </c>
      <c r="I810" s="55">
        <f t="shared" si="190"/>
        <v>100</v>
      </c>
    </row>
    <row r="811" spans="1:9" s="88" customFormat="1" ht="53.25" customHeight="1" x14ac:dyDescent="0.25">
      <c r="A811" s="148" t="s">
        <v>266</v>
      </c>
      <c r="B811" s="24"/>
      <c r="C811" s="58">
        <v>2220000000</v>
      </c>
      <c r="D811" s="56">
        <f>SUM(D812:D812)</f>
        <v>615.36383000000001</v>
      </c>
      <c r="E811" s="56">
        <f>SUM(E812:E812)</f>
        <v>0</v>
      </c>
      <c r="F811" s="56">
        <f>SUM(F812:F812)</f>
        <v>0</v>
      </c>
      <c r="G811" s="54">
        <f t="shared" si="188"/>
        <v>0</v>
      </c>
      <c r="H811" s="54">
        <f t="shared" si="189"/>
        <v>615.36383000000001</v>
      </c>
      <c r="I811" s="54">
        <f t="shared" si="190"/>
        <v>0</v>
      </c>
    </row>
    <row r="812" spans="1:9" ht="54" customHeight="1" x14ac:dyDescent="0.25">
      <c r="A812" s="67" t="s">
        <v>382</v>
      </c>
      <c r="B812" s="25" t="s">
        <v>17</v>
      </c>
      <c r="C812" s="59" t="s">
        <v>383</v>
      </c>
      <c r="D812" s="72">
        <v>615.36383000000001</v>
      </c>
      <c r="E812" s="72">
        <v>0</v>
      </c>
      <c r="F812" s="72">
        <v>0</v>
      </c>
      <c r="G812" s="55">
        <f t="shared" ref="G812" si="195">E812-F812</f>
        <v>0</v>
      </c>
      <c r="H812" s="55">
        <f t="shared" si="189"/>
        <v>615.36383000000001</v>
      </c>
      <c r="I812" s="55">
        <f t="shared" si="190"/>
        <v>0</v>
      </c>
    </row>
    <row r="813" spans="1:9" s="88" customFormat="1" ht="88.5" customHeight="1" x14ac:dyDescent="0.25">
      <c r="A813" s="130" t="s">
        <v>334</v>
      </c>
      <c r="B813" s="24"/>
      <c r="C813" s="58">
        <v>2230000000</v>
      </c>
      <c r="D813" s="56">
        <f>SUM(D814:D838)</f>
        <v>12493.483999999999</v>
      </c>
      <c r="E813" s="56">
        <f>SUM(E814:E838)</f>
        <v>3930.0162999999989</v>
      </c>
      <c r="F813" s="56">
        <f>SUM(F814:F838)</f>
        <v>3930.0162999999989</v>
      </c>
      <c r="G813" s="57">
        <f t="shared" si="188"/>
        <v>0</v>
      </c>
      <c r="H813" s="57">
        <f t="shared" si="189"/>
        <v>8563.4676999999992</v>
      </c>
      <c r="I813" s="54">
        <f t="shared" si="190"/>
        <v>31.456528058946564</v>
      </c>
    </row>
    <row r="814" spans="1:9" ht="70.5" customHeight="1" x14ac:dyDescent="0.25">
      <c r="A814" s="67" t="s">
        <v>1353</v>
      </c>
      <c r="B814" s="61">
        <v>441</v>
      </c>
      <c r="C814" s="59" t="s">
        <v>267</v>
      </c>
      <c r="D814" s="72">
        <v>266.86599999999999</v>
      </c>
      <c r="E814" s="72">
        <v>169.44319999999999</v>
      </c>
      <c r="F814" s="72">
        <v>169.44319999999999</v>
      </c>
      <c r="G814" s="55">
        <f t="shared" si="188"/>
        <v>0</v>
      </c>
      <c r="H814" s="55">
        <f t="shared" si="189"/>
        <v>97.422799999999995</v>
      </c>
      <c r="I814" s="55">
        <f t="shared" si="190"/>
        <v>63.49373843052318</v>
      </c>
    </row>
    <row r="815" spans="1:9" ht="63" customHeight="1" x14ac:dyDescent="0.25">
      <c r="A815" s="67" t="s">
        <v>1354</v>
      </c>
      <c r="B815" s="61">
        <v>441</v>
      </c>
      <c r="C815" s="59" t="s">
        <v>268</v>
      </c>
      <c r="D815" s="72">
        <v>1.6619999999999999</v>
      </c>
      <c r="E815" s="72">
        <v>1.14791</v>
      </c>
      <c r="F815" s="72">
        <v>1.14791</v>
      </c>
      <c r="G815" s="55">
        <f t="shared" si="188"/>
        <v>0</v>
      </c>
      <c r="H815" s="55">
        <f t="shared" si="189"/>
        <v>0.51408999999999994</v>
      </c>
      <c r="I815" s="55">
        <f t="shared" si="190"/>
        <v>69.067990373044523</v>
      </c>
    </row>
    <row r="816" spans="1:9" ht="68.25" customHeight="1" x14ac:dyDescent="0.25">
      <c r="A816" s="67" t="s">
        <v>1355</v>
      </c>
      <c r="B816" s="61">
        <v>441</v>
      </c>
      <c r="C816" s="59" t="s">
        <v>269</v>
      </c>
      <c r="D816" s="72">
        <v>14.364000000000001</v>
      </c>
      <c r="E816" s="72">
        <v>9.7280499999999996</v>
      </c>
      <c r="F816" s="72">
        <v>9.7280499999999996</v>
      </c>
      <c r="G816" s="55">
        <f t="shared" si="188"/>
        <v>0</v>
      </c>
      <c r="H816" s="55">
        <f t="shared" si="189"/>
        <v>4.6359500000000011</v>
      </c>
      <c r="I816" s="55">
        <f t="shared" si="190"/>
        <v>67.725215817321072</v>
      </c>
    </row>
    <row r="817" spans="1:9" ht="66" customHeight="1" x14ac:dyDescent="0.25">
      <c r="A817" s="67" t="s">
        <v>1356</v>
      </c>
      <c r="B817" s="61">
        <v>441</v>
      </c>
      <c r="C817" s="59" t="s">
        <v>456</v>
      </c>
      <c r="D817" s="72">
        <v>5.7460000000000004</v>
      </c>
      <c r="E817" s="72">
        <v>3.8912200000000001</v>
      </c>
      <c r="F817" s="72">
        <v>3.8912200000000001</v>
      </c>
      <c r="G817" s="55">
        <f t="shared" si="188"/>
        <v>0</v>
      </c>
      <c r="H817" s="55">
        <f t="shared" si="189"/>
        <v>1.8547800000000003</v>
      </c>
      <c r="I817" s="55">
        <f t="shared" si="190"/>
        <v>67.720501218238766</v>
      </c>
    </row>
    <row r="818" spans="1:9" ht="66.75" customHeight="1" x14ac:dyDescent="0.25">
      <c r="A818" s="67" t="s">
        <v>1357</v>
      </c>
      <c r="B818" s="61">
        <v>441</v>
      </c>
      <c r="C818" s="59" t="s">
        <v>270</v>
      </c>
      <c r="D818" s="72">
        <v>5.7460000000000004</v>
      </c>
      <c r="E818" s="72">
        <v>3.8912200000000001</v>
      </c>
      <c r="F818" s="72">
        <v>3.8912200000000001</v>
      </c>
      <c r="G818" s="55">
        <f t="shared" si="188"/>
        <v>0</v>
      </c>
      <c r="H818" s="55">
        <f t="shared" si="189"/>
        <v>1.8547800000000003</v>
      </c>
      <c r="I818" s="55">
        <f t="shared" si="190"/>
        <v>67.720501218238766</v>
      </c>
    </row>
    <row r="819" spans="1:9" ht="60" customHeight="1" x14ac:dyDescent="0.25">
      <c r="A819" s="67" t="s">
        <v>1358</v>
      </c>
      <c r="B819" s="61">
        <v>441</v>
      </c>
      <c r="C819" s="59" t="s">
        <v>457</v>
      </c>
      <c r="D819" s="72">
        <v>5.7460000000000004</v>
      </c>
      <c r="E819" s="72">
        <v>3.8912200000000001</v>
      </c>
      <c r="F819" s="72">
        <v>3.8912200000000001</v>
      </c>
      <c r="G819" s="55">
        <f t="shared" si="188"/>
        <v>0</v>
      </c>
      <c r="H819" s="55">
        <f t="shared" si="189"/>
        <v>1.8547800000000003</v>
      </c>
      <c r="I819" s="55">
        <f t="shared" si="190"/>
        <v>67.720501218238766</v>
      </c>
    </row>
    <row r="820" spans="1:9" ht="67.5" customHeight="1" x14ac:dyDescent="0.25">
      <c r="A820" s="67" t="s">
        <v>1359</v>
      </c>
      <c r="B820" s="61">
        <v>441</v>
      </c>
      <c r="C820" s="59" t="s">
        <v>271</v>
      </c>
      <c r="D820" s="72">
        <v>8.6180000000000003</v>
      </c>
      <c r="E820" s="72">
        <v>5.8368399999999996</v>
      </c>
      <c r="F820" s="72">
        <v>5.8368399999999996</v>
      </c>
      <c r="G820" s="55">
        <f t="shared" si="188"/>
        <v>0</v>
      </c>
      <c r="H820" s="55">
        <f t="shared" si="189"/>
        <v>2.7811600000000007</v>
      </c>
      <c r="I820" s="55">
        <f t="shared" si="190"/>
        <v>67.728475284288692</v>
      </c>
    </row>
    <row r="821" spans="1:9" ht="66.75" customHeight="1" x14ac:dyDescent="0.25">
      <c r="A821" s="67" t="s">
        <v>1360</v>
      </c>
      <c r="B821" s="61">
        <v>441</v>
      </c>
      <c r="C821" s="59" t="s">
        <v>272</v>
      </c>
      <c r="D821" s="72">
        <v>61.186</v>
      </c>
      <c r="E821" s="72">
        <v>39.273600000000002</v>
      </c>
      <c r="F821" s="72">
        <v>39.273600000000002</v>
      </c>
      <c r="G821" s="55">
        <f t="shared" si="188"/>
        <v>0</v>
      </c>
      <c r="H821" s="55">
        <f t="shared" si="189"/>
        <v>21.912399999999998</v>
      </c>
      <c r="I821" s="55">
        <f t="shared" si="190"/>
        <v>64.187232373418752</v>
      </c>
    </row>
    <row r="822" spans="1:9" ht="57" customHeight="1" x14ac:dyDescent="0.25">
      <c r="A822" s="67" t="s">
        <v>1361</v>
      </c>
      <c r="B822" s="61">
        <v>441</v>
      </c>
      <c r="C822" s="59" t="s">
        <v>159</v>
      </c>
      <c r="D822" s="72">
        <v>2776.9940000000001</v>
      </c>
      <c r="E822" s="72">
        <v>916.58347000000003</v>
      </c>
      <c r="F822" s="72">
        <v>916.58347000000003</v>
      </c>
      <c r="G822" s="55">
        <f t="shared" si="188"/>
        <v>0</v>
      </c>
      <c r="H822" s="55">
        <f t="shared" si="189"/>
        <v>1860.4105300000001</v>
      </c>
      <c r="I822" s="55">
        <f t="shared" si="190"/>
        <v>33.006317982681992</v>
      </c>
    </row>
    <row r="823" spans="1:9" ht="53.25" customHeight="1" x14ac:dyDescent="0.25">
      <c r="A823" s="67" t="s">
        <v>1362</v>
      </c>
      <c r="B823" s="61">
        <v>441</v>
      </c>
      <c r="C823" s="59" t="s">
        <v>160</v>
      </c>
      <c r="D823" s="72">
        <v>654.08699999999999</v>
      </c>
      <c r="E823" s="72">
        <v>215.79571999999999</v>
      </c>
      <c r="F823" s="72">
        <v>215.79571999999999</v>
      </c>
      <c r="G823" s="55">
        <f t="shared" si="188"/>
        <v>0</v>
      </c>
      <c r="H823" s="55">
        <f t="shared" si="189"/>
        <v>438.29128000000003</v>
      </c>
      <c r="I823" s="55">
        <f t="shared" si="190"/>
        <v>32.991898631221837</v>
      </c>
    </row>
    <row r="824" spans="1:9" ht="53.25" customHeight="1" x14ac:dyDescent="0.25">
      <c r="A824" s="67" t="s">
        <v>1363</v>
      </c>
      <c r="B824" s="61">
        <v>441</v>
      </c>
      <c r="C824" s="59" t="s">
        <v>161</v>
      </c>
      <c r="D824" s="72">
        <v>316.99400000000003</v>
      </c>
      <c r="E824" s="72">
        <v>121.28917</v>
      </c>
      <c r="F824" s="72">
        <v>121.28917</v>
      </c>
      <c r="G824" s="55">
        <f t="shared" si="188"/>
        <v>0</v>
      </c>
      <c r="H824" s="55">
        <f t="shared" si="189"/>
        <v>195.70483000000002</v>
      </c>
      <c r="I824" s="55">
        <f t="shared" si="190"/>
        <v>38.26229203076398</v>
      </c>
    </row>
    <row r="825" spans="1:9" ht="53.25" customHeight="1" x14ac:dyDescent="0.25">
      <c r="A825" s="67" t="s">
        <v>1364</v>
      </c>
      <c r="B825" s="61">
        <v>441</v>
      </c>
      <c r="C825" s="59" t="s">
        <v>162</v>
      </c>
      <c r="D825" s="72">
        <v>76.608000000000004</v>
      </c>
      <c r="E825" s="72">
        <v>28.509119999999999</v>
      </c>
      <c r="F825" s="72">
        <v>28.509119999999999</v>
      </c>
      <c r="G825" s="55">
        <f t="shared" si="188"/>
        <v>0</v>
      </c>
      <c r="H825" s="55">
        <f t="shared" si="189"/>
        <v>48.098880000000008</v>
      </c>
      <c r="I825" s="55">
        <f t="shared" si="190"/>
        <v>37.214285714285708</v>
      </c>
    </row>
    <row r="826" spans="1:9" ht="65.25" customHeight="1" x14ac:dyDescent="0.25">
      <c r="A826" s="67" t="s">
        <v>1365</v>
      </c>
      <c r="B826" s="61">
        <v>441</v>
      </c>
      <c r="C826" s="59" t="s">
        <v>163</v>
      </c>
      <c r="D826" s="72">
        <v>105.664</v>
      </c>
      <c r="E826" s="72">
        <v>34.74147</v>
      </c>
      <c r="F826" s="72">
        <v>34.74147</v>
      </c>
      <c r="G826" s="55">
        <f t="shared" si="188"/>
        <v>0</v>
      </c>
      <c r="H826" s="55">
        <f t="shared" si="189"/>
        <v>70.922529999999995</v>
      </c>
      <c r="I826" s="55">
        <f t="shared" si="190"/>
        <v>32.879192534827375</v>
      </c>
    </row>
    <row r="827" spans="1:9" ht="62.25" customHeight="1" x14ac:dyDescent="0.25">
      <c r="A827" s="67" t="s">
        <v>1366</v>
      </c>
      <c r="B827" s="61">
        <v>441</v>
      </c>
      <c r="C827" s="59" t="s">
        <v>164</v>
      </c>
      <c r="D827" s="72">
        <v>31.692</v>
      </c>
      <c r="E827" s="72">
        <v>8.4693799999999992</v>
      </c>
      <c r="F827" s="72">
        <v>8.4693799999999992</v>
      </c>
      <c r="G827" s="55">
        <f t="shared" si="188"/>
        <v>0</v>
      </c>
      <c r="H827" s="55">
        <f t="shared" si="189"/>
        <v>23.222619999999999</v>
      </c>
      <c r="I827" s="55">
        <f t="shared" si="190"/>
        <v>26.724031301274771</v>
      </c>
    </row>
    <row r="828" spans="1:9" ht="69.75" customHeight="1" x14ac:dyDescent="0.25">
      <c r="A828" s="67" t="s">
        <v>1367</v>
      </c>
      <c r="B828" s="61">
        <v>441</v>
      </c>
      <c r="C828" s="59" t="s">
        <v>165</v>
      </c>
      <c r="D828" s="72">
        <v>1076.5940000000001</v>
      </c>
      <c r="E828" s="72">
        <v>400.34526</v>
      </c>
      <c r="F828" s="72">
        <v>400.34526</v>
      </c>
      <c r="G828" s="55">
        <f t="shared" si="188"/>
        <v>0</v>
      </c>
      <c r="H828" s="55">
        <f t="shared" si="189"/>
        <v>676.24874</v>
      </c>
      <c r="I828" s="55">
        <f t="shared" si="190"/>
        <v>37.186280064722631</v>
      </c>
    </row>
    <row r="829" spans="1:9" ht="62.25" customHeight="1" x14ac:dyDescent="0.25">
      <c r="A829" s="67" t="s">
        <v>1368</v>
      </c>
      <c r="B829" s="61">
        <v>441</v>
      </c>
      <c r="C829" s="59" t="s">
        <v>166</v>
      </c>
      <c r="D829" s="72">
        <v>158.499</v>
      </c>
      <c r="E829" s="72">
        <v>47.543439999999997</v>
      </c>
      <c r="F829" s="72">
        <v>47.543439999999997</v>
      </c>
      <c r="G829" s="55">
        <f t="shared" si="188"/>
        <v>0</v>
      </c>
      <c r="H829" s="55">
        <f t="shared" si="189"/>
        <v>110.95555999999999</v>
      </c>
      <c r="I829" s="55">
        <f t="shared" si="190"/>
        <v>29.996050448267813</v>
      </c>
    </row>
    <row r="830" spans="1:9" ht="62.25" customHeight="1" x14ac:dyDescent="0.25">
      <c r="A830" s="67" t="s">
        <v>1369</v>
      </c>
      <c r="B830" s="61">
        <v>441</v>
      </c>
      <c r="C830" s="59" t="s">
        <v>167</v>
      </c>
      <c r="D830" s="72">
        <v>6</v>
      </c>
      <c r="E830" s="72">
        <v>0.92481000000000002</v>
      </c>
      <c r="F830" s="72">
        <v>0.92481000000000002</v>
      </c>
      <c r="G830" s="55">
        <f t="shared" si="188"/>
        <v>0</v>
      </c>
      <c r="H830" s="55">
        <f t="shared" si="189"/>
        <v>5.0751900000000001</v>
      </c>
      <c r="I830" s="55">
        <f t="shared" si="190"/>
        <v>15.413499999999999</v>
      </c>
    </row>
    <row r="831" spans="1:9" ht="62.25" customHeight="1" x14ac:dyDescent="0.25">
      <c r="A831" s="67" t="s">
        <v>1370</v>
      </c>
      <c r="B831" s="61">
        <v>441</v>
      </c>
      <c r="C831" s="59" t="s">
        <v>168</v>
      </c>
      <c r="D831" s="72">
        <v>3667.6210000000001</v>
      </c>
      <c r="E831" s="72">
        <v>921.98519999999996</v>
      </c>
      <c r="F831" s="72">
        <v>921.98519999999996</v>
      </c>
      <c r="G831" s="55">
        <f t="shared" si="188"/>
        <v>0</v>
      </c>
      <c r="H831" s="55">
        <f t="shared" si="189"/>
        <v>2745.6358</v>
      </c>
      <c r="I831" s="55">
        <f t="shared" si="190"/>
        <v>25.138508041043501</v>
      </c>
    </row>
    <row r="832" spans="1:9" ht="62.25" customHeight="1" x14ac:dyDescent="0.25">
      <c r="A832" s="67" t="s">
        <v>1371</v>
      </c>
      <c r="B832" s="61">
        <v>441</v>
      </c>
      <c r="C832" s="59" t="s">
        <v>169</v>
      </c>
      <c r="D832" s="72">
        <v>1743.3209999999999</v>
      </c>
      <c r="E832" s="72">
        <v>586.92600000000004</v>
      </c>
      <c r="F832" s="72">
        <v>586.92600000000004</v>
      </c>
      <c r="G832" s="55">
        <f t="shared" si="188"/>
        <v>0</v>
      </c>
      <c r="H832" s="55">
        <f t="shared" si="189"/>
        <v>1156.395</v>
      </c>
      <c r="I832" s="55">
        <f t="shared" si="190"/>
        <v>33.667121545601766</v>
      </c>
    </row>
    <row r="833" spans="1:9" ht="62.25" customHeight="1" x14ac:dyDescent="0.25">
      <c r="A833" s="67" t="s">
        <v>1372</v>
      </c>
      <c r="B833" s="61">
        <v>441</v>
      </c>
      <c r="C833" s="59" t="s">
        <v>170</v>
      </c>
      <c r="D833" s="72">
        <v>287.97199999999998</v>
      </c>
      <c r="E833" s="72">
        <v>71.792400000000001</v>
      </c>
      <c r="F833" s="72">
        <v>71.792400000000001</v>
      </c>
      <c r="G833" s="55">
        <f t="shared" si="188"/>
        <v>0</v>
      </c>
      <c r="H833" s="55">
        <f t="shared" si="189"/>
        <v>216.17959999999999</v>
      </c>
      <c r="I833" s="55">
        <f t="shared" si="190"/>
        <v>24.93034044976595</v>
      </c>
    </row>
    <row r="834" spans="1:9" ht="62.25" customHeight="1" x14ac:dyDescent="0.25">
      <c r="A834" s="67" t="s">
        <v>1373</v>
      </c>
      <c r="B834" s="61">
        <v>441</v>
      </c>
      <c r="C834" s="59" t="s">
        <v>171</v>
      </c>
      <c r="D834" s="72">
        <v>488.92899999999997</v>
      </c>
      <c r="E834" s="72">
        <v>121.5168</v>
      </c>
      <c r="F834" s="72">
        <v>121.5168</v>
      </c>
      <c r="G834" s="55">
        <f t="shared" si="188"/>
        <v>0</v>
      </c>
      <c r="H834" s="55">
        <f t="shared" si="189"/>
        <v>367.41219999999998</v>
      </c>
      <c r="I834" s="55">
        <f t="shared" si="190"/>
        <v>24.853669960260081</v>
      </c>
    </row>
    <row r="835" spans="1:9" ht="62.25" customHeight="1" x14ac:dyDescent="0.25">
      <c r="A835" s="67" t="s">
        <v>1374</v>
      </c>
      <c r="B835" s="61">
        <v>441</v>
      </c>
      <c r="C835" s="59" t="s">
        <v>172</v>
      </c>
      <c r="D835" s="72">
        <v>329.27800000000002</v>
      </c>
      <c r="E835" s="72">
        <v>102.0204</v>
      </c>
      <c r="F835" s="72">
        <v>102.0204</v>
      </c>
      <c r="G835" s="55">
        <f t="shared" si="188"/>
        <v>0</v>
      </c>
      <c r="H835" s="55">
        <f t="shared" si="189"/>
        <v>227.25760000000002</v>
      </c>
      <c r="I835" s="55">
        <f t="shared" si="190"/>
        <v>30.983059906826448</v>
      </c>
    </row>
    <row r="836" spans="1:9" ht="62.25" customHeight="1" x14ac:dyDescent="0.25">
      <c r="A836" s="67" t="s">
        <v>1375</v>
      </c>
      <c r="B836" s="61">
        <v>441</v>
      </c>
      <c r="C836" s="59" t="s">
        <v>173</v>
      </c>
      <c r="D836" s="72">
        <v>269.44499999999999</v>
      </c>
      <c r="E836" s="72">
        <v>70.645200000000003</v>
      </c>
      <c r="F836" s="72">
        <v>70.645200000000003</v>
      </c>
      <c r="G836" s="55">
        <f t="shared" si="188"/>
        <v>0</v>
      </c>
      <c r="H836" s="55">
        <f t="shared" si="189"/>
        <v>198.7998</v>
      </c>
      <c r="I836" s="55">
        <f t="shared" si="190"/>
        <v>26.21878305405556</v>
      </c>
    </row>
    <row r="837" spans="1:9" ht="62.25" customHeight="1" x14ac:dyDescent="0.25">
      <c r="A837" s="67" t="s">
        <v>1376</v>
      </c>
      <c r="B837" s="61">
        <v>441</v>
      </c>
      <c r="C837" s="59" t="s">
        <v>174</v>
      </c>
      <c r="D837" s="72">
        <v>85.74</v>
      </c>
      <c r="E837" s="72">
        <v>24.0624</v>
      </c>
      <c r="F837" s="72">
        <v>24.0624</v>
      </c>
      <c r="G837" s="55">
        <f t="shared" si="188"/>
        <v>0</v>
      </c>
      <c r="H837" s="55">
        <f t="shared" si="189"/>
        <v>61.677599999999998</v>
      </c>
      <c r="I837" s="55">
        <f t="shared" si="190"/>
        <v>28.064380685794266</v>
      </c>
    </row>
    <row r="838" spans="1:9" ht="64.5" customHeight="1" x14ac:dyDescent="0.25">
      <c r="A838" s="67" t="s">
        <v>1377</v>
      </c>
      <c r="B838" s="61">
        <v>441</v>
      </c>
      <c r="C838" s="59" t="s">
        <v>175</v>
      </c>
      <c r="D838" s="72">
        <v>48.112000000000002</v>
      </c>
      <c r="E838" s="72">
        <v>19.762799999999999</v>
      </c>
      <c r="F838" s="72">
        <v>19.762799999999999</v>
      </c>
      <c r="G838" s="55">
        <f t="shared" si="188"/>
        <v>0</v>
      </c>
      <c r="H838" s="55">
        <f t="shared" si="189"/>
        <v>28.349200000000003</v>
      </c>
      <c r="I838" s="55">
        <f t="shared" si="190"/>
        <v>41.076654472896564</v>
      </c>
    </row>
    <row r="839" spans="1:9" s="88" customFormat="1" ht="81" customHeight="1" x14ac:dyDescent="0.25">
      <c r="A839" s="130" t="s">
        <v>458</v>
      </c>
      <c r="B839" s="24"/>
      <c r="C839" s="16" t="s">
        <v>179</v>
      </c>
      <c r="D839" s="56">
        <f>D840</f>
        <v>409.61029000000002</v>
      </c>
      <c r="E839" s="56">
        <f>E840</f>
        <v>159.69211000000001</v>
      </c>
      <c r="F839" s="56">
        <f>F840</f>
        <v>159.69211000000001</v>
      </c>
      <c r="G839" s="54">
        <f t="shared" si="188"/>
        <v>0</v>
      </c>
      <c r="H839" s="54">
        <f t="shared" si="189"/>
        <v>249.91818000000001</v>
      </c>
      <c r="I839" s="54">
        <f t="shared" si="190"/>
        <v>38.986352125089432</v>
      </c>
    </row>
    <row r="840" spans="1:9" ht="61.5" customHeight="1" x14ac:dyDescent="0.25">
      <c r="A840" s="67" t="s">
        <v>459</v>
      </c>
      <c r="B840" s="61">
        <v>441</v>
      </c>
      <c r="C840" s="59" t="s">
        <v>176</v>
      </c>
      <c r="D840" s="72">
        <v>409.61029000000002</v>
      </c>
      <c r="E840" s="72">
        <v>159.69211000000001</v>
      </c>
      <c r="F840" s="72">
        <v>159.69211000000001</v>
      </c>
      <c r="G840" s="55">
        <f t="shared" si="188"/>
        <v>0</v>
      </c>
      <c r="H840" s="55">
        <f t="shared" si="189"/>
        <v>249.91818000000001</v>
      </c>
      <c r="I840" s="55">
        <f t="shared" si="190"/>
        <v>38.986352125089432</v>
      </c>
    </row>
    <row r="841" spans="1:9" s="88" customFormat="1" ht="51" customHeight="1" x14ac:dyDescent="0.25">
      <c r="A841" s="130" t="s">
        <v>335</v>
      </c>
      <c r="B841" s="24"/>
      <c r="C841" s="16" t="s">
        <v>178</v>
      </c>
      <c r="D841" s="56">
        <f>D842+D843</f>
        <v>2368.6000000000004</v>
      </c>
      <c r="E841" s="56">
        <f>SUM(E842:E843)</f>
        <v>66.283670000000001</v>
      </c>
      <c r="F841" s="56">
        <f>SUM(F842:F843)</f>
        <v>66.283670000000001</v>
      </c>
      <c r="G841" s="54">
        <f t="shared" ref="G841:G843" si="196">E841-F841</f>
        <v>0</v>
      </c>
      <c r="H841" s="54">
        <f t="shared" ref="H841:H843" si="197">D841-F841</f>
        <v>2302.3163300000006</v>
      </c>
      <c r="I841" s="54">
        <f t="shared" ref="I841:I843" si="198">F841/D841*100</f>
        <v>2.7984324073292233</v>
      </c>
    </row>
    <row r="842" spans="1:9" s="88" customFormat="1" ht="135.75" customHeight="1" x14ac:dyDescent="0.25">
      <c r="A842" s="70" t="s">
        <v>285</v>
      </c>
      <c r="B842" s="165">
        <v>441</v>
      </c>
      <c r="C842" s="59" t="s">
        <v>177</v>
      </c>
      <c r="D842" s="72">
        <v>2237.3780000000002</v>
      </c>
      <c r="E842" s="72">
        <v>0</v>
      </c>
      <c r="F842" s="72">
        <v>0</v>
      </c>
      <c r="G842" s="69">
        <f t="shared" si="196"/>
        <v>0</v>
      </c>
      <c r="H842" s="69">
        <f t="shared" si="197"/>
        <v>2237.3780000000002</v>
      </c>
      <c r="I842" s="69">
        <f t="shared" si="198"/>
        <v>0</v>
      </c>
    </row>
    <row r="843" spans="1:9" s="88" customFormat="1" ht="123" customHeight="1" x14ac:dyDescent="0.25">
      <c r="A843" s="70" t="s">
        <v>336</v>
      </c>
      <c r="B843" s="165">
        <v>441</v>
      </c>
      <c r="C843" s="59" t="s">
        <v>337</v>
      </c>
      <c r="D843" s="72">
        <v>131.22200000000001</v>
      </c>
      <c r="E843" s="72">
        <v>66.283670000000001</v>
      </c>
      <c r="F843" s="72">
        <v>66.283670000000001</v>
      </c>
      <c r="G843" s="69">
        <f t="shared" si="196"/>
        <v>0</v>
      </c>
      <c r="H843" s="69">
        <f t="shared" si="197"/>
        <v>64.938330000000008</v>
      </c>
      <c r="I843" s="69">
        <f t="shared" si="198"/>
        <v>50.512619835088621</v>
      </c>
    </row>
    <row r="844" spans="1:9" ht="70.5" customHeight="1" x14ac:dyDescent="0.25">
      <c r="A844" s="200" t="s">
        <v>385</v>
      </c>
      <c r="B844" s="200"/>
      <c r="C844" s="200"/>
      <c r="D844" s="200"/>
      <c r="E844" s="200"/>
      <c r="F844" s="200"/>
      <c r="G844" s="200"/>
      <c r="H844" s="200"/>
      <c r="I844" s="200"/>
    </row>
    <row r="845" spans="1:9" ht="26.25" customHeight="1" x14ac:dyDescent="0.25">
      <c r="A845" s="178" t="s">
        <v>1</v>
      </c>
      <c r="B845" s="132"/>
      <c r="C845" s="134" t="s">
        <v>232</v>
      </c>
      <c r="D845" s="118">
        <f>SUM(D847)</f>
        <v>0</v>
      </c>
      <c r="E845" s="118">
        <f>SUM(E847)</f>
        <v>0</v>
      </c>
      <c r="F845" s="118">
        <f>SUM(F847)</f>
        <v>0</v>
      </c>
      <c r="G845" s="124">
        <f t="shared" ref="G845:G849" si="199">E845-F845</f>
        <v>0</v>
      </c>
      <c r="H845" s="118">
        <f t="shared" ref="H845:H849" si="200">D845-F845</f>
        <v>0</v>
      </c>
      <c r="I845" s="118" t="e">
        <f t="shared" ref="I845:I849" si="201">F845/D845*100</f>
        <v>#DIV/0!</v>
      </c>
    </row>
    <row r="846" spans="1:9" ht="37.5" customHeight="1" x14ac:dyDescent="0.25">
      <c r="A846" s="11" t="s">
        <v>5</v>
      </c>
      <c r="B846" s="132"/>
      <c r="C846" s="132"/>
      <c r="D846" s="132"/>
      <c r="E846" s="132"/>
      <c r="F846" s="132"/>
      <c r="G846" s="133"/>
      <c r="H846" s="104"/>
      <c r="I846" s="104"/>
    </row>
    <row r="847" spans="1:9" ht="48" customHeight="1" x14ac:dyDescent="0.25">
      <c r="A847" s="130" t="s">
        <v>230</v>
      </c>
      <c r="B847" s="179"/>
      <c r="C847" s="71" t="s">
        <v>232</v>
      </c>
      <c r="D847" s="33">
        <f>SUM(D848:D849)</f>
        <v>0</v>
      </c>
      <c r="E847" s="33">
        <f>SUM(E848:E849)</f>
        <v>0</v>
      </c>
      <c r="F847" s="33">
        <f>SUM(F848:F849)</f>
        <v>0</v>
      </c>
      <c r="G847" s="18">
        <f t="shared" si="199"/>
        <v>0</v>
      </c>
      <c r="H847" s="18">
        <f t="shared" si="200"/>
        <v>0</v>
      </c>
      <c r="I847" s="18" t="e">
        <f t="shared" si="201"/>
        <v>#DIV/0!</v>
      </c>
    </row>
    <row r="848" spans="1:9" ht="54" customHeight="1" x14ac:dyDescent="0.25">
      <c r="A848" s="67" t="s">
        <v>231</v>
      </c>
      <c r="B848" s="162">
        <v>441</v>
      </c>
      <c r="C848" s="59" t="s">
        <v>286</v>
      </c>
      <c r="D848" s="72"/>
      <c r="E848" s="72"/>
      <c r="F848" s="72">
        <v>0</v>
      </c>
      <c r="G848" s="69">
        <f t="shared" si="199"/>
        <v>0</v>
      </c>
      <c r="H848" s="22">
        <f t="shared" si="200"/>
        <v>0</v>
      </c>
      <c r="I848" s="22" t="e">
        <f t="shared" si="201"/>
        <v>#DIV/0!</v>
      </c>
    </row>
    <row r="849" spans="1:10" ht="161.25" customHeight="1" x14ac:dyDescent="0.25">
      <c r="A849" s="70" t="s">
        <v>384</v>
      </c>
      <c r="B849" s="162">
        <v>441</v>
      </c>
      <c r="C849" s="59" t="s">
        <v>233</v>
      </c>
      <c r="D849" s="72"/>
      <c r="E849" s="72"/>
      <c r="F849" s="72">
        <v>0</v>
      </c>
      <c r="G849" s="69">
        <f t="shared" si="199"/>
        <v>0</v>
      </c>
      <c r="H849" s="22">
        <f t="shared" si="200"/>
        <v>0</v>
      </c>
      <c r="I849" s="22" t="e">
        <f t="shared" si="201"/>
        <v>#DIV/0!</v>
      </c>
    </row>
    <row r="850" spans="1:10" x14ac:dyDescent="0.25">
      <c r="A850" s="97"/>
      <c r="B850" s="98"/>
      <c r="C850" s="98"/>
      <c r="D850" s="99"/>
      <c r="E850" s="99"/>
      <c r="F850" s="115"/>
      <c r="G850" s="99"/>
      <c r="H850" s="99"/>
      <c r="I850" s="99"/>
      <c r="J850" s="135"/>
    </row>
    <row r="851" spans="1:10" x14ac:dyDescent="0.25">
      <c r="A851" s="97"/>
      <c r="B851" s="98"/>
      <c r="C851" s="98"/>
      <c r="D851" s="99"/>
      <c r="E851" s="99"/>
      <c r="F851" s="115"/>
      <c r="G851" s="99"/>
      <c r="H851" s="99"/>
      <c r="I851" s="99"/>
      <c r="J851" s="135"/>
    </row>
    <row r="852" spans="1:10" x14ac:dyDescent="0.25">
      <c r="A852" s="97"/>
      <c r="B852" s="98"/>
      <c r="C852" s="98"/>
      <c r="D852" s="99"/>
      <c r="E852" s="99"/>
      <c r="F852" s="115"/>
      <c r="G852" s="99"/>
      <c r="H852" s="99"/>
      <c r="I852" s="99"/>
      <c r="J852" s="135"/>
    </row>
    <row r="853" spans="1:10" x14ac:dyDescent="0.25">
      <c r="A853" s="140"/>
      <c r="B853" s="141"/>
      <c r="C853" s="141"/>
      <c r="D853" s="142"/>
      <c r="E853" s="142"/>
      <c r="F853" s="143"/>
      <c r="G853" s="142"/>
      <c r="H853" s="142"/>
      <c r="I853" s="142"/>
      <c r="J853" s="135"/>
    </row>
    <row r="854" spans="1:10" x14ac:dyDescent="0.25">
      <c r="A854" s="140"/>
      <c r="B854" s="141"/>
      <c r="C854" s="141"/>
      <c r="D854" s="142"/>
      <c r="E854" s="142"/>
      <c r="F854" s="143"/>
      <c r="G854" s="142"/>
      <c r="H854" s="142"/>
      <c r="I854" s="142"/>
      <c r="J854" s="135"/>
    </row>
    <row r="855" spans="1:10" x14ac:dyDescent="0.25">
      <c r="A855" s="140"/>
      <c r="B855" s="141"/>
      <c r="C855" s="141"/>
      <c r="D855" s="142"/>
      <c r="E855" s="142"/>
      <c r="F855" s="143"/>
      <c r="G855" s="142"/>
      <c r="H855" s="142"/>
      <c r="I855" s="142"/>
      <c r="J855" s="135"/>
    </row>
    <row r="856" spans="1:10" x14ac:dyDescent="0.25">
      <c r="A856" s="140"/>
      <c r="B856" s="141"/>
      <c r="C856" s="141"/>
      <c r="D856" s="142"/>
      <c r="E856" s="142"/>
      <c r="F856" s="143"/>
      <c r="G856" s="142"/>
      <c r="H856" s="142"/>
      <c r="I856" s="142"/>
      <c r="J856" s="135"/>
    </row>
    <row r="857" spans="1:10" x14ac:dyDescent="0.25">
      <c r="A857" s="140"/>
      <c r="B857" s="141"/>
      <c r="C857" s="141"/>
      <c r="D857" s="142"/>
      <c r="E857" s="142"/>
      <c r="F857" s="143"/>
      <c r="G857" s="142"/>
      <c r="H857" s="142"/>
      <c r="I857" s="142"/>
      <c r="J857" s="135"/>
    </row>
    <row r="858" spans="1:10" x14ac:dyDescent="0.25">
      <c r="A858" s="140"/>
      <c r="B858" s="141"/>
      <c r="C858" s="141"/>
      <c r="D858" s="142"/>
      <c r="E858" s="142"/>
      <c r="F858" s="143"/>
      <c r="G858" s="142"/>
      <c r="H858" s="142"/>
      <c r="I858" s="142"/>
      <c r="J858" s="135"/>
    </row>
    <row r="859" spans="1:10" x14ac:dyDescent="0.25">
      <c r="A859" s="140"/>
      <c r="B859" s="141"/>
      <c r="C859" s="141"/>
      <c r="D859" s="142"/>
      <c r="E859" s="142"/>
      <c r="F859" s="143"/>
      <c r="G859" s="142"/>
      <c r="H859" s="142"/>
      <c r="I859" s="142"/>
      <c r="J859" s="135"/>
    </row>
    <row r="860" spans="1:10" x14ac:dyDescent="0.25">
      <c r="A860" s="140"/>
      <c r="B860" s="141"/>
      <c r="C860" s="141"/>
      <c r="D860" s="142"/>
      <c r="E860" s="142"/>
      <c r="F860" s="143"/>
      <c r="G860" s="142"/>
      <c r="H860" s="142"/>
      <c r="I860" s="142"/>
      <c r="J860" s="135"/>
    </row>
    <row r="861" spans="1:10" x14ac:dyDescent="0.25">
      <c r="A861" s="140"/>
      <c r="B861" s="141"/>
      <c r="C861" s="141"/>
      <c r="D861" s="142"/>
      <c r="E861" s="142"/>
      <c r="F861" s="143"/>
      <c r="G861" s="142"/>
      <c r="H861" s="142"/>
      <c r="I861" s="142"/>
      <c r="J861" s="135"/>
    </row>
    <row r="862" spans="1:10" x14ac:dyDescent="0.25">
      <c r="A862" s="140"/>
      <c r="B862" s="141"/>
      <c r="C862" s="141"/>
      <c r="D862" s="142"/>
      <c r="E862" s="142"/>
      <c r="F862" s="143"/>
      <c r="G862" s="142"/>
      <c r="H862" s="142"/>
      <c r="I862" s="142"/>
      <c r="J862" s="135"/>
    </row>
    <row r="863" spans="1:10" x14ac:dyDescent="0.25">
      <c r="A863" s="140"/>
      <c r="B863" s="141"/>
      <c r="C863" s="141"/>
      <c r="D863" s="142"/>
      <c r="E863" s="142"/>
      <c r="F863" s="143"/>
      <c r="G863" s="142"/>
      <c r="H863" s="142"/>
      <c r="I863" s="142"/>
      <c r="J863" s="135"/>
    </row>
    <row r="864" spans="1:10" x14ac:dyDescent="0.25">
      <c r="A864" s="140"/>
      <c r="B864" s="141"/>
      <c r="C864" s="141"/>
      <c r="D864" s="142"/>
      <c r="E864" s="142"/>
      <c r="F864" s="143"/>
      <c r="G864" s="142"/>
      <c r="H864" s="142"/>
      <c r="I864" s="142"/>
      <c r="J864" s="135"/>
    </row>
    <row r="865" spans="1:10" x14ac:dyDescent="0.25">
      <c r="A865" s="140"/>
      <c r="B865" s="141"/>
      <c r="C865" s="141"/>
      <c r="D865" s="142"/>
      <c r="E865" s="142"/>
      <c r="F865" s="143"/>
      <c r="G865" s="142"/>
      <c r="H865" s="142"/>
      <c r="I865" s="142"/>
      <c r="J865" s="135"/>
    </row>
    <row r="866" spans="1:10" x14ac:dyDescent="0.25">
      <c r="A866" s="140"/>
      <c r="B866" s="141"/>
      <c r="C866" s="141"/>
      <c r="D866" s="142"/>
      <c r="E866" s="142"/>
      <c r="F866" s="143"/>
      <c r="G866" s="142"/>
      <c r="H866" s="142"/>
      <c r="I866" s="142"/>
      <c r="J866" s="135"/>
    </row>
    <row r="867" spans="1:10" x14ac:dyDescent="0.25">
      <c r="A867" s="140"/>
      <c r="B867" s="141"/>
      <c r="C867" s="141"/>
      <c r="D867" s="142"/>
      <c r="E867" s="142"/>
      <c r="F867" s="143"/>
      <c r="G867" s="142"/>
      <c r="H867" s="142"/>
      <c r="I867" s="142"/>
      <c r="J867" s="135"/>
    </row>
    <row r="868" spans="1:10" x14ac:dyDescent="0.25">
      <c r="A868" s="140"/>
      <c r="B868" s="141"/>
      <c r="C868" s="141"/>
      <c r="D868" s="142"/>
      <c r="E868" s="142"/>
      <c r="F868" s="143"/>
      <c r="G868" s="142"/>
      <c r="H868" s="142"/>
      <c r="I868" s="142"/>
      <c r="J868" s="135"/>
    </row>
    <row r="869" spans="1:10" x14ac:dyDescent="0.25">
      <c r="A869" s="140"/>
      <c r="B869" s="141"/>
      <c r="C869" s="141"/>
      <c r="D869" s="142"/>
      <c r="E869" s="142"/>
      <c r="F869" s="143"/>
      <c r="G869" s="142"/>
      <c r="H869" s="142"/>
      <c r="I869" s="142"/>
      <c r="J869" s="135"/>
    </row>
    <row r="870" spans="1:10" x14ac:dyDescent="0.25">
      <c r="A870" s="140"/>
      <c r="B870" s="141"/>
      <c r="C870" s="141"/>
      <c r="D870" s="142"/>
      <c r="E870" s="142"/>
      <c r="F870" s="143"/>
      <c r="G870" s="142"/>
      <c r="H870" s="142"/>
      <c r="I870" s="142"/>
      <c r="J870" s="135"/>
    </row>
    <row r="871" spans="1:10" x14ac:dyDescent="0.25">
      <c r="A871" s="140"/>
      <c r="B871" s="141"/>
      <c r="C871" s="141"/>
      <c r="D871" s="142"/>
      <c r="E871" s="142"/>
      <c r="F871" s="143"/>
      <c r="G871" s="142"/>
      <c r="H871" s="142"/>
      <c r="I871" s="142"/>
      <c r="J871" s="135"/>
    </row>
    <row r="872" spans="1:10" x14ac:dyDescent="0.25">
      <c r="A872" s="140"/>
      <c r="B872" s="141"/>
      <c r="C872" s="141"/>
      <c r="D872" s="142"/>
      <c r="E872" s="142"/>
      <c r="F872" s="143"/>
      <c r="G872" s="142"/>
      <c r="H872" s="142"/>
      <c r="I872" s="142"/>
      <c r="J872" s="135"/>
    </row>
    <row r="873" spans="1:10" x14ac:dyDescent="0.25">
      <c r="A873" s="140"/>
      <c r="B873" s="141"/>
      <c r="C873" s="141"/>
      <c r="D873" s="142"/>
      <c r="E873" s="142"/>
      <c r="F873" s="143"/>
      <c r="G873" s="142"/>
      <c r="H873" s="142"/>
      <c r="I873" s="142"/>
      <c r="J873" s="135"/>
    </row>
    <row r="874" spans="1:10" x14ac:dyDescent="0.25">
      <c r="A874" s="140"/>
      <c r="B874" s="141"/>
      <c r="C874" s="141"/>
      <c r="D874" s="142"/>
      <c r="E874" s="142"/>
      <c r="F874" s="143"/>
      <c r="G874" s="142"/>
      <c r="H874" s="142"/>
      <c r="I874" s="142"/>
      <c r="J874" s="135"/>
    </row>
    <row r="875" spans="1:10" x14ac:dyDescent="0.25">
      <c r="A875" s="140"/>
      <c r="B875" s="141"/>
      <c r="C875" s="141"/>
      <c r="D875" s="142"/>
      <c r="E875" s="142"/>
      <c r="F875" s="143"/>
      <c r="G875" s="142"/>
      <c r="H875" s="142"/>
      <c r="I875" s="142"/>
      <c r="J875" s="135"/>
    </row>
    <row r="876" spans="1:10" x14ac:dyDescent="0.25">
      <c r="A876" s="140"/>
      <c r="B876" s="141"/>
      <c r="C876" s="141"/>
      <c r="D876" s="142"/>
      <c r="E876" s="142"/>
      <c r="F876" s="143"/>
      <c r="G876" s="142"/>
      <c r="H876" s="142"/>
      <c r="I876" s="142"/>
      <c r="J876" s="135"/>
    </row>
    <row r="877" spans="1:10" x14ac:dyDescent="0.25">
      <c r="A877" s="140"/>
      <c r="B877" s="141"/>
      <c r="C877" s="141"/>
      <c r="D877" s="142"/>
      <c r="E877" s="142"/>
      <c r="F877" s="143"/>
      <c r="G877" s="142"/>
      <c r="H877" s="142"/>
      <c r="I877" s="142"/>
      <c r="J877" s="135"/>
    </row>
    <row r="878" spans="1:10" x14ac:dyDescent="0.25">
      <c r="A878" s="140"/>
      <c r="B878" s="141"/>
      <c r="C878" s="141"/>
      <c r="D878" s="142"/>
      <c r="E878" s="142"/>
      <c r="F878" s="143"/>
      <c r="G878" s="142"/>
      <c r="H878" s="142"/>
      <c r="I878" s="142"/>
      <c r="J878" s="135"/>
    </row>
    <row r="879" spans="1:10" x14ac:dyDescent="0.25">
      <c r="A879" s="140"/>
      <c r="B879" s="141"/>
      <c r="C879" s="141"/>
      <c r="D879" s="142"/>
      <c r="E879" s="142"/>
      <c r="F879" s="143"/>
      <c r="G879" s="142"/>
      <c r="H879" s="142"/>
      <c r="I879" s="142"/>
      <c r="J879" s="135"/>
    </row>
    <row r="880" spans="1:10" x14ac:dyDescent="0.25">
      <c r="A880" s="140"/>
      <c r="B880" s="141"/>
      <c r="C880" s="141"/>
      <c r="D880" s="142"/>
      <c r="E880" s="142"/>
      <c r="F880" s="143"/>
      <c r="G880" s="142"/>
      <c r="H880" s="142"/>
      <c r="I880" s="142"/>
      <c r="J880" s="135"/>
    </row>
    <row r="881" spans="1:10" x14ac:dyDescent="0.25">
      <c r="A881" s="140"/>
      <c r="B881" s="141"/>
      <c r="C881" s="141"/>
      <c r="D881" s="142"/>
      <c r="E881" s="142"/>
      <c r="F881" s="143"/>
      <c r="G881" s="142"/>
      <c r="H881" s="142"/>
      <c r="I881" s="142"/>
      <c r="J881" s="135"/>
    </row>
    <row r="882" spans="1:10" x14ac:dyDescent="0.25">
      <c r="A882" s="140"/>
      <c r="B882" s="141"/>
      <c r="C882" s="141"/>
      <c r="D882" s="142"/>
      <c r="E882" s="142"/>
      <c r="F882" s="143"/>
      <c r="G882" s="142"/>
      <c r="H882" s="142"/>
      <c r="I882" s="142"/>
      <c r="J882" s="135"/>
    </row>
    <row r="883" spans="1:10" x14ac:dyDescent="0.25">
      <c r="A883" s="140"/>
      <c r="B883" s="141"/>
      <c r="C883" s="141"/>
      <c r="D883" s="142"/>
      <c r="E883" s="142"/>
      <c r="F883" s="143"/>
      <c r="G883" s="142"/>
      <c r="H883" s="142"/>
      <c r="I883" s="142"/>
      <c r="J883" s="135"/>
    </row>
    <row r="884" spans="1:10" x14ac:dyDescent="0.25">
      <c r="A884" s="140"/>
      <c r="B884" s="141"/>
      <c r="C884" s="141"/>
      <c r="D884" s="142"/>
      <c r="E884" s="142"/>
      <c r="F884" s="143"/>
      <c r="G884" s="142"/>
      <c r="H884" s="142"/>
      <c r="I884" s="142"/>
      <c r="J884" s="135"/>
    </row>
    <row r="885" spans="1:10" x14ac:dyDescent="0.25">
      <c r="A885" s="140"/>
      <c r="B885" s="141"/>
      <c r="C885" s="141"/>
      <c r="D885" s="142"/>
      <c r="E885" s="142"/>
      <c r="F885" s="143"/>
      <c r="G885" s="142"/>
      <c r="H885" s="142"/>
      <c r="I885" s="142"/>
      <c r="J885" s="135"/>
    </row>
    <row r="886" spans="1:10" x14ac:dyDescent="0.25">
      <c r="A886" s="140"/>
      <c r="B886" s="141"/>
      <c r="C886" s="141"/>
      <c r="D886" s="142"/>
      <c r="E886" s="142"/>
      <c r="F886" s="143"/>
      <c r="G886" s="142"/>
      <c r="H886" s="142"/>
      <c r="I886" s="142"/>
      <c r="J886" s="135"/>
    </row>
    <row r="887" spans="1:10" x14ac:dyDescent="0.25">
      <c r="A887" s="140"/>
      <c r="B887" s="141"/>
      <c r="C887" s="141"/>
      <c r="D887" s="142"/>
      <c r="E887" s="142"/>
      <c r="F887" s="143"/>
      <c r="G887" s="142"/>
      <c r="H887" s="142"/>
      <c r="I887" s="142"/>
      <c r="J887" s="135"/>
    </row>
    <row r="888" spans="1:10" x14ac:dyDescent="0.25">
      <c r="A888" s="140"/>
      <c r="B888" s="141"/>
      <c r="C888" s="141"/>
      <c r="D888" s="142"/>
      <c r="E888" s="142"/>
      <c r="F888" s="143"/>
      <c r="G888" s="142"/>
      <c r="H888" s="142"/>
      <c r="I888" s="142"/>
      <c r="J888" s="135"/>
    </row>
    <row r="889" spans="1:10" x14ac:dyDescent="0.25">
      <c r="A889" s="140"/>
      <c r="B889" s="141"/>
      <c r="C889" s="141"/>
      <c r="D889" s="142"/>
      <c r="E889" s="142"/>
      <c r="F889" s="143"/>
      <c r="G889" s="142"/>
      <c r="H889" s="142"/>
      <c r="I889" s="142"/>
      <c r="J889" s="135"/>
    </row>
    <row r="890" spans="1:10" x14ac:dyDescent="0.25">
      <c r="A890" s="140"/>
      <c r="B890" s="141"/>
      <c r="C890" s="141"/>
      <c r="D890" s="142"/>
      <c r="E890" s="142"/>
      <c r="F890" s="143"/>
      <c r="G890" s="142"/>
      <c r="H890" s="142"/>
      <c r="I890" s="142"/>
      <c r="J890" s="135"/>
    </row>
    <row r="891" spans="1:10" x14ac:dyDescent="0.25">
      <c r="A891" s="140"/>
      <c r="B891" s="141"/>
      <c r="C891" s="141"/>
      <c r="D891" s="142"/>
      <c r="E891" s="142"/>
      <c r="F891" s="143"/>
      <c r="G891" s="142"/>
      <c r="H891" s="142"/>
      <c r="I891" s="142"/>
      <c r="J891" s="135"/>
    </row>
    <row r="892" spans="1:10" x14ac:dyDescent="0.25">
      <c r="A892" s="140"/>
      <c r="B892" s="141"/>
      <c r="C892" s="141"/>
      <c r="D892" s="142"/>
      <c r="E892" s="142"/>
      <c r="F892" s="143"/>
      <c r="G892" s="142"/>
      <c r="H892" s="142"/>
      <c r="I892" s="142"/>
      <c r="J892" s="135"/>
    </row>
    <row r="893" spans="1:10" x14ac:dyDescent="0.25">
      <c r="A893" s="140"/>
      <c r="B893" s="141"/>
      <c r="C893" s="141"/>
      <c r="D893" s="142"/>
      <c r="E893" s="142"/>
      <c r="F893" s="143"/>
      <c r="G893" s="142"/>
      <c r="H893" s="142"/>
      <c r="I893" s="142"/>
      <c r="J893" s="135"/>
    </row>
    <row r="894" spans="1:10" x14ac:dyDescent="0.25">
      <c r="A894" s="140"/>
      <c r="B894" s="141"/>
      <c r="C894" s="141"/>
      <c r="D894" s="142"/>
      <c r="E894" s="142"/>
      <c r="F894" s="143"/>
      <c r="G894" s="142"/>
      <c r="H894" s="142"/>
      <c r="I894" s="142"/>
      <c r="J894" s="135"/>
    </row>
    <row r="895" spans="1:10" x14ac:dyDescent="0.25">
      <c r="A895" s="140"/>
      <c r="B895" s="141"/>
      <c r="C895" s="141"/>
      <c r="D895" s="142"/>
      <c r="E895" s="142"/>
      <c r="F895" s="143"/>
      <c r="G895" s="142"/>
      <c r="H895" s="142"/>
      <c r="I895" s="142"/>
      <c r="J895" s="135"/>
    </row>
    <row r="896" spans="1:10" x14ac:dyDescent="0.25">
      <c r="A896" s="140"/>
      <c r="B896" s="141"/>
      <c r="C896" s="141"/>
      <c r="D896" s="142"/>
      <c r="E896" s="142"/>
      <c r="F896" s="143"/>
      <c r="G896" s="142"/>
      <c r="H896" s="142"/>
      <c r="I896" s="142"/>
      <c r="J896" s="135"/>
    </row>
    <row r="897" spans="1:10" x14ac:dyDescent="0.25">
      <c r="A897" s="140"/>
      <c r="B897" s="141"/>
      <c r="C897" s="141"/>
      <c r="D897" s="142"/>
      <c r="E897" s="142"/>
      <c r="F897" s="143"/>
      <c r="G897" s="142"/>
      <c r="H897" s="142"/>
      <c r="I897" s="142"/>
      <c r="J897" s="135"/>
    </row>
    <row r="898" spans="1:10" x14ac:dyDescent="0.25">
      <c r="A898" s="140"/>
      <c r="B898" s="141"/>
      <c r="C898" s="141"/>
      <c r="D898" s="142"/>
      <c r="E898" s="142"/>
      <c r="F898" s="143"/>
      <c r="G898" s="142"/>
      <c r="H898" s="142"/>
      <c r="I898" s="142"/>
      <c r="J898" s="135"/>
    </row>
    <row r="899" spans="1:10" x14ac:dyDescent="0.25">
      <c r="A899" s="140"/>
      <c r="B899" s="141"/>
      <c r="C899" s="141"/>
      <c r="D899" s="142"/>
      <c r="E899" s="142"/>
      <c r="F899" s="143"/>
      <c r="G899" s="142"/>
      <c r="H899" s="142"/>
      <c r="I899" s="142"/>
      <c r="J899" s="135"/>
    </row>
    <row r="900" spans="1:10" x14ac:dyDescent="0.25">
      <c r="A900" s="140"/>
      <c r="B900" s="141"/>
      <c r="C900" s="141"/>
      <c r="D900" s="142"/>
      <c r="E900" s="142"/>
      <c r="F900" s="143"/>
      <c r="G900" s="142"/>
      <c r="H900" s="142"/>
      <c r="I900" s="142"/>
      <c r="J900" s="135"/>
    </row>
    <row r="901" spans="1:10" x14ac:dyDescent="0.25">
      <c r="A901" s="140"/>
      <c r="B901" s="141"/>
      <c r="C901" s="141"/>
      <c r="D901" s="142"/>
      <c r="E901" s="142"/>
      <c r="F901" s="143"/>
      <c r="G901" s="142"/>
      <c r="H901" s="142"/>
      <c r="I901" s="142"/>
      <c r="J901" s="135"/>
    </row>
    <row r="902" spans="1:10" x14ac:dyDescent="0.25">
      <c r="A902" s="140"/>
      <c r="B902" s="141"/>
      <c r="C902" s="141"/>
      <c r="D902" s="142"/>
      <c r="E902" s="142"/>
      <c r="F902" s="143"/>
      <c r="G902" s="142"/>
      <c r="H902" s="142"/>
      <c r="I902" s="142"/>
      <c r="J902" s="135"/>
    </row>
    <row r="903" spans="1:10" x14ac:dyDescent="0.25">
      <c r="A903" s="140"/>
      <c r="B903" s="141"/>
      <c r="C903" s="141"/>
      <c r="D903" s="142"/>
      <c r="E903" s="142"/>
      <c r="F903" s="143"/>
      <c r="G903" s="142"/>
      <c r="H903" s="142"/>
      <c r="I903" s="142"/>
      <c r="J903" s="135"/>
    </row>
    <row r="904" spans="1:10" x14ac:dyDescent="0.25">
      <c r="A904" s="140"/>
      <c r="B904" s="141"/>
      <c r="C904" s="141"/>
      <c r="D904" s="142"/>
      <c r="E904" s="142"/>
      <c r="F904" s="143"/>
      <c r="G904" s="142"/>
      <c r="H904" s="142"/>
      <c r="I904" s="142"/>
      <c r="J904" s="135"/>
    </row>
    <row r="905" spans="1:10" x14ac:dyDescent="0.25">
      <c r="A905" s="140"/>
      <c r="B905" s="141"/>
      <c r="C905" s="141"/>
      <c r="D905" s="142"/>
      <c r="E905" s="142"/>
      <c r="F905" s="143"/>
      <c r="G905" s="142"/>
      <c r="H905" s="142"/>
      <c r="I905" s="142"/>
      <c r="J905" s="135"/>
    </row>
    <row r="906" spans="1:10" x14ac:dyDescent="0.25">
      <c r="A906" s="140"/>
      <c r="B906" s="141"/>
      <c r="C906" s="141"/>
      <c r="D906" s="142"/>
      <c r="E906" s="142"/>
      <c r="F906" s="143"/>
      <c r="G906" s="142"/>
      <c r="H906" s="142"/>
      <c r="I906" s="142"/>
      <c r="J906" s="135"/>
    </row>
    <row r="907" spans="1:10" x14ac:dyDescent="0.25">
      <c r="A907" s="140"/>
      <c r="B907" s="141"/>
      <c r="C907" s="141"/>
      <c r="D907" s="142"/>
      <c r="E907" s="142"/>
      <c r="F907" s="143"/>
      <c r="G907" s="142"/>
      <c r="H907" s="142"/>
      <c r="I907" s="142"/>
      <c r="J907" s="135"/>
    </row>
    <row r="908" spans="1:10" x14ac:dyDescent="0.25">
      <c r="A908" s="140"/>
      <c r="B908" s="141"/>
      <c r="C908" s="141"/>
      <c r="D908" s="142"/>
      <c r="E908" s="142"/>
      <c r="F908" s="143"/>
      <c r="G908" s="142"/>
      <c r="H908" s="142"/>
      <c r="I908" s="142"/>
      <c r="J908" s="135"/>
    </row>
    <row r="909" spans="1:10" x14ac:dyDescent="0.25">
      <c r="A909" s="140"/>
      <c r="B909" s="141"/>
      <c r="C909" s="141"/>
      <c r="D909" s="142"/>
      <c r="E909" s="142"/>
      <c r="F909" s="143"/>
      <c r="G909" s="142"/>
      <c r="H909" s="142"/>
      <c r="I909" s="142"/>
      <c r="J909" s="135"/>
    </row>
    <row r="910" spans="1:10" x14ac:dyDescent="0.25">
      <c r="A910" s="140"/>
      <c r="B910" s="141"/>
      <c r="C910" s="141"/>
      <c r="D910" s="142"/>
      <c r="E910" s="142"/>
      <c r="F910" s="143"/>
      <c r="G910" s="142"/>
      <c r="H910" s="142"/>
      <c r="I910" s="142"/>
      <c r="J910" s="135"/>
    </row>
    <row r="911" spans="1:10" x14ac:dyDescent="0.25">
      <c r="A911" s="140"/>
      <c r="B911" s="141"/>
      <c r="C911" s="141"/>
      <c r="D911" s="142"/>
      <c r="E911" s="142"/>
      <c r="F911" s="143"/>
      <c r="G911" s="142"/>
      <c r="H911" s="142"/>
      <c r="I911" s="142"/>
      <c r="J911" s="135"/>
    </row>
    <row r="912" spans="1:10" x14ac:dyDescent="0.25">
      <c r="A912" s="140"/>
      <c r="B912" s="141"/>
      <c r="C912" s="141"/>
      <c r="D912" s="142"/>
      <c r="E912" s="142"/>
      <c r="F912" s="143"/>
      <c r="G912" s="142"/>
      <c r="H912" s="142"/>
      <c r="I912" s="142"/>
      <c r="J912" s="135"/>
    </row>
    <row r="913" spans="1:10" x14ac:dyDescent="0.25">
      <c r="A913" s="140"/>
      <c r="B913" s="141"/>
      <c r="C913" s="141"/>
      <c r="D913" s="142"/>
      <c r="E913" s="142"/>
      <c r="F913" s="143"/>
      <c r="G913" s="142"/>
      <c r="H913" s="142"/>
      <c r="I913" s="142"/>
      <c r="J913" s="135"/>
    </row>
    <row r="914" spans="1:10" x14ac:dyDescent="0.25">
      <c r="A914" s="140"/>
      <c r="B914" s="141"/>
      <c r="C914" s="141"/>
      <c r="D914" s="142"/>
      <c r="E914" s="142"/>
      <c r="F914" s="143"/>
      <c r="G914" s="142"/>
      <c r="H914" s="142"/>
      <c r="I914" s="142"/>
      <c r="J914" s="135"/>
    </row>
    <row r="915" spans="1:10" x14ac:dyDescent="0.25">
      <c r="A915" s="140"/>
      <c r="B915" s="141"/>
      <c r="C915" s="141"/>
      <c r="D915" s="142"/>
      <c r="E915" s="142"/>
      <c r="F915" s="143"/>
      <c r="G915" s="142"/>
      <c r="H915" s="142"/>
      <c r="I915" s="142"/>
      <c r="J915" s="135"/>
    </row>
    <row r="916" spans="1:10" x14ac:dyDescent="0.25">
      <c r="A916" s="140"/>
      <c r="B916" s="141"/>
      <c r="C916" s="141"/>
      <c r="D916" s="142"/>
      <c r="E916" s="142"/>
      <c r="F916" s="143"/>
      <c r="G916" s="142"/>
      <c r="H916" s="142"/>
      <c r="I916" s="142"/>
      <c r="J916" s="135"/>
    </row>
    <row r="917" spans="1:10" x14ac:dyDescent="0.25">
      <c r="A917" s="140"/>
      <c r="B917" s="141"/>
      <c r="C917" s="141"/>
      <c r="D917" s="142"/>
      <c r="E917" s="142"/>
      <c r="F917" s="143"/>
      <c r="G917" s="142"/>
      <c r="H917" s="142"/>
      <c r="I917" s="142"/>
      <c r="J917" s="135"/>
    </row>
    <row r="918" spans="1:10" x14ac:dyDescent="0.25">
      <c r="A918" s="140"/>
      <c r="B918" s="141"/>
      <c r="C918" s="141"/>
      <c r="D918" s="142"/>
      <c r="E918" s="142"/>
      <c r="F918" s="143"/>
      <c r="G918" s="142"/>
      <c r="H918" s="142"/>
      <c r="I918" s="142"/>
      <c r="J918" s="135"/>
    </row>
    <row r="919" spans="1:10" x14ac:dyDescent="0.25">
      <c r="A919" s="140"/>
      <c r="B919" s="141"/>
      <c r="C919" s="141"/>
      <c r="D919" s="142"/>
      <c r="E919" s="142"/>
      <c r="F919" s="143"/>
      <c r="G919" s="142"/>
      <c r="H919" s="142"/>
      <c r="I919" s="142"/>
      <c r="J919" s="135"/>
    </row>
    <row r="920" spans="1:10" x14ac:dyDescent="0.25">
      <c r="A920" s="140"/>
      <c r="B920" s="141"/>
      <c r="C920" s="141"/>
      <c r="D920" s="142"/>
      <c r="E920" s="142"/>
      <c r="F920" s="143"/>
      <c r="G920" s="142"/>
      <c r="H920" s="142"/>
      <c r="I920" s="142"/>
      <c r="J920" s="135"/>
    </row>
    <row r="921" spans="1:10" x14ac:dyDescent="0.25">
      <c r="A921" s="140"/>
      <c r="B921" s="141"/>
      <c r="C921" s="141"/>
      <c r="D921" s="142"/>
      <c r="E921" s="142"/>
      <c r="F921" s="143"/>
      <c r="G921" s="142"/>
      <c r="H921" s="142"/>
      <c r="I921" s="142"/>
      <c r="J921" s="135"/>
    </row>
    <row r="922" spans="1:10" x14ac:dyDescent="0.25">
      <c r="A922" s="140"/>
      <c r="B922" s="141"/>
      <c r="C922" s="141"/>
      <c r="D922" s="142"/>
      <c r="E922" s="142"/>
      <c r="F922" s="143"/>
      <c r="G922" s="142"/>
      <c r="H922" s="142"/>
      <c r="I922" s="142"/>
      <c r="J922" s="135"/>
    </row>
    <row r="923" spans="1:10" x14ac:dyDescent="0.25">
      <c r="A923" s="140"/>
      <c r="B923" s="141"/>
      <c r="C923" s="141"/>
      <c r="D923" s="142"/>
      <c r="E923" s="142"/>
      <c r="F923" s="143"/>
      <c r="G923" s="142"/>
      <c r="H923" s="142"/>
      <c r="I923" s="142"/>
      <c r="J923" s="135"/>
    </row>
    <row r="924" spans="1:10" x14ac:dyDescent="0.25">
      <c r="A924" s="140"/>
      <c r="B924" s="141"/>
      <c r="C924" s="141"/>
      <c r="D924" s="142"/>
      <c r="E924" s="142"/>
      <c r="F924" s="143"/>
      <c r="G924" s="142"/>
      <c r="H924" s="142"/>
      <c r="I924" s="142"/>
      <c r="J924" s="135"/>
    </row>
    <row r="925" spans="1:10" x14ac:dyDescent="0.25">
      <c r="A925" s="140"/>
      <c r="B925" s="141"/>
      <c r="C925" s="141"/>
      <c r="D925" s="142"/>
      <c r="E925" s="142"/>
      <c r="F925" s="143"/>
      <c r="G925" s="142"/>
      <c r="H925" s="142"/>
      <c r="I925" s="142"/>
      <c r="J925" s="135"/>
    </row>
    <row r="926" spans="1:10" x14ac:dyDescent="0.25">
      <c r="A926" s="140"/>
      <c r="B926" s="141"/>
      <c r="C926" s="141"/>
      <c r="D926" s="142"/>
      <c r="E926" s="142"/>
      <c r="F926" s="143"/>
      <c r="G926" s="142"/>
      <c r="H926" s="142"/>
      <c r="I926" s="142"/>
      <c r="J926" s="135"/>
    </row>
    <row r="927" spans="1:10" x14ac:dyDescent="0.25">
      <c r="A927" s="140"/>
      <c r="B927" s="141"/>
      <c r="C927" s="141"/>
      <c r="D927" s="142"/>
      <c r="E927" s="142"/>
      <c r="F927" s="143"/>
      <c r="G927" s="142"/>
      <c r="H927" s="142"/>
      <c r="I927" s="142"/>
      <c r="J927" s="135"/>
    </row>
    <row r="928" spans="1:10" x14ac:dyDescent="0.25">
      <c r="A928" s="140"/>
      <c r="B928" s="141"/>
      <c r="C928" s="141"/>
      <c r="D928" s="142"/>
      <c r="E928" s="142"/>
      <c r="F928" s="143"/>
      <c r="G928" s="142"/>
      <c r="H928" s="142"/>
      <c r="I928" s="142"/>
      <c r="J928" s="135"/>
    </row>
    <row r="929" spans="1:10" x14ac:dyDescent="0.25">
      <c r="A929" s="140"/>
      <c r="B929" s="141"/>
      <c r="C929" s="141"/>
      <c r="D929" s="142"/>
      <c r="E929" s="142"/>
      <c r="F929" s="143"/>
      <c r="G929" s="142"/>
      <c r="H929" s="142"/>
      <c r="I929" s="142"/>
      <c r="J929" s="135"/>
    </row>
    <row r="930" spans="1:10" x14ac:dyDescent="0.25">
      <c r="A930" s="140"/>
      <c r="B930" s="141"/>
      <c r="C930" s="141"/>
      <c r="D930" s="142"/>
      <c r="E930" s="142"/>
      <c r="F930" s="143"/>
      <c r="G930" s="142"/>
      <c r="H930" s="142"/>
      <c r="I930" s="142"/>
      <c r="J930" s="135"/>
    </row>
    <row r="931" spans="1:10" x14ac:dyDescent="0.25">
      <c r="A931" s="136"/>
      <c r="B931" s="137"/>
      <c r="C931" s="137"/>
      <c r="D931" s="138"/>
      <c r="E931" s="138"/>
      <c r="F931" s="139"/>
      <c r="G931" s="138"/>
      <c r="H931" s="138"/>
      <c r="I931" s="138"/>
    </row>
    <row r="932" spans="1:10" x14ac:dyDescent="0.25">
      <c r="A932" s="97"/>
      <c r="B932" s="98"/>
      <c r="C932" s="98"/>
      <c r="D932" s="99"/>
      <c r="E932" s="99"/>
      <c r="F932" s="115"/>
      <c r="G932" s="99"/>
      <c r="H932" s="99"/>
      <c r="I932" s="99"/>
    </row>
    <row r="933" spans="1:10" x14ac:dyDescent="0.25">
      <c r="A933" s="97"/>
      <c r="B933" s="98"/>
      <c r="C933" s="98"/>
      <c r="D933" s="99"/>
      <c r="E933" s="99"/>
      <c r="F933" s="115"/>
      <c r="G933" s="99"/>
      <c r="H933" s="99"/>
      <c r="I933" s="99"/>
    </row>
    <row r="934" spans="1:10" x14ac:dyDescent="0.25">
      <c r="A934" s="97"/>
      <c r="B934" s="98"/>
      <c r="C934" s="98"/>
      <c r="D934" s="99"/>
      <c r="E934" s="99"/>
      <c r="F934" s="115"/>
      <c r="G934" s="99"/>
      <c r="H934" s="99"/>
      <c r="I934" s="99"/>
    </row>
    <row r="935" spans="1:10" x14ac:dyDescent="0.25">
      <c r="A935" s="97"/>
      <c r="B935" s="98"/>
      <c r="C935" s="98"/>
      <c r="D935" s="99"/>
      <c r="E935" s="99"/>
      <c r="F935" s="115"/>
      <c r="G935" s="99"/>
      <c r="H935" s="99"/>
      <c r="I935" s="99"/>
    </row>
    <row r="936" spans="1:10" x14ac:dyDescent="0.25">
      <c r="A936" s="97"/>
      <c r="B936" s="98"/>
      <c r="C936" s="98"/>
      <c r="D936" s="99"/>
      <c r="E936" s="99"/>
      <c r="F936" s="115"/>
      <c r="G936" s="99"/>
      <c r="H936" s="99"/>
      <c r="I936" s="99"/>
    </row>
    <row r="937" spans="1:10" x14ac:dyDescent="0.25">
      <c r="A937" s="97"/>
      <c r="B937" s="98"/>
      <c r="C937" s="98"/>
      <c r="D937" s="99"/>
      <c r="E937" s="99"/>
      <c r="F937" s="115"/>
      <c r="G937" s="99"/>
      <c r="H937" s="99"/>
      <c r="I937" s="99"/>
    </row>
    <row r="938" spans="1:10" x14ac:dyDescent="0.25">
      <c r="A938" s="97"/>
      <c r="B938" s="98"/>
      <c r="C938" s="98"/>
      <c r="D938" s="99"/>
      <c r="E938" s="99"/>
      <c r="F938" s="115"/>
      <c r="G938" s="99"/>
      <c r="H938" s="99"/>
      <c r="I938" s="99"/>
    </row>
    <row r="939" spans="1:10" x14ac:dyDescent="0.25">
      <c r="A939" s="97"/>
      <c r="B939" s="98"/>
      <c r="C939" s="98"/>
      <c r="D939" s="99"/>
      <c r="E939" s="99"/>
      <c r="F939" s="115"/>
      <c r="G939" s="99"/>
      <c r="H939" s="99"/>
      <c r="I939" s="99"/>
    </row>
    <row r="940" spans="1:10" x14ac:dyDescent="0.25">
      <c r="A940" s="97"/>
      <c r="B940" s="98"/>
      <c r="C940" s="98"/>
      <c r="D940" s="99"/>
      <c r="E940" s="99"/>
      <c r="F940" s="115"/>
      <c r="G940" s="99"/>
      <c r="H940" s="99"/>
      <c r="I940" s="99"/>
    </row>
    <row r="941" spans="1:10" x14ac:dyDescent="0.25">
      <c r="A941" s="97"/>
      <c r="B941" s="98"/>
      <c r="C941" s="98"/>
      <c r="D941" s="99"/>
      <c r="E941" s="99"/>
      <c r="F941" s="115"/>
      <c r="G941" s="99"/>
      <c r="H941" s="99"/>
      <c r="I941" s="99"/>
    </row>
    <row r="942" spans="1:10" x14ac:dyDescent="0.25">
      <c r="A942" s="97"/>
      <c r="B942" s="98"/>
      <c r="C942" s="98"/>
      <c r="D942" s="99"/>
      <c r="E942" s="99"/>
      <c r="F942" s="115"/>
      <c r="G942" s="99"/>
      <c r="H942" s="99"/>
      <c r="I942" s="99"/>
    </row>
    <row r="943" spans="1:10" x14ac:dyDescent="0.25">
      <c r="A943" s="97"/>
      <c r="B943" s="98"/>
      <c r="C943" s="98"/>
      <c r="D943" s="99"/>
      <c r="E943" s="99"/>
      <c r="F943" s="115"/>
      <c r="G943" s="99"/>
      <c r="H943" s="99"/>
      <c r="I943" s="99"/>
    </row>
    <row r="944" spans="1:10" x14ac:dyDescent="0.25">
      <c r="A944" s="97"/>
      <c r="B944" s="98"/>
      <c r="C944" s="98"/>
      <c r="D944" s="99"/>
      <c r="E944" s="99"/>
      <c r="F944" s="115"/>
      <c r="G944" s="99"/>
      <c r="H944" s="99"/>
      <c r="I944" s="99"/>
    </row>
    <row r="945" spans="1:9" x14ac:dyDescent="0.25">
      <c r="A945" s="97"/>
      <c r="B945" s="98"/>
      <c r="C945" s="98"/>
      <c r="D945" s="99"/>
      <c r="E945" s="99"/>
      <c r="F945" s="115"/>
      <c r="G945" s="99"/>
      <c r="H945" s="99"/>
      <c r="I945" s="99"/>
    </row>
    <row r="946" spans="1:9" x14ac:dyDescent="0.25">
      <c r="A946" s="97"/>
      <c r="B946" s="98"/>
      <c r="C946" s="98"/>
      <c r="D946" s="99"/>
      <c r="E946" s="99"/>
      <c r="F946" s="115"/>
      <c r="G946" s="99"/>
      <c r="H946" s="99"/>
      <c r="I946" s="99"/>
    </row>
    <row r="947" spans="1:9" x14ac:dyDescent="0.25">
      <c r="A947" s="97"/>
      <c r="B947" s="98"/>
      <c r="C947" s="98"/>
      <c r="D947" s="99"/>
      <c r="E947" s="99"/>
      <c r="F947" s="115"/>
      <c r="G947" s="99"/>
      <c r="H947" s="99"/>
      <c r="I947" s="99"/>
    </row>
    <row r="948" spans="1:9" x14ac:dyDescent="0.25">
      <c r="A948" s="97"/>
      <c r="B948" s="98"/>
      <c r="C948" s="98"/>
      <c r="D948" s="99"/>
      <c r="E948" s="99"/>
      <c r="F948" s="115"/>
      <c r="G948" s="99"/>
      <c r="H948" s="99"/>
      <c r="I948" s="99"/>
    </row>
    <row r="949" spans="1:9" x14ac:dyDescent="0.25">
      <c r="A949" s="97"/>
      <c r="B949" s="98"/>
      <c r="C949" s="98"/>
      <c r="D949" s="99"/>
      <c r="E949" s="99"/>
      <c r="F949" s="115"/>
      <c r="G949" s="99"/>
      <c r="H949" s="99"/>
      <c r="I949" s="99"/>
    </row>
    <row r="950" spans="1:9" x14ac:dyDescent="0.25">
      <c r="A950" s="97"/>
      <c r="B950" s="98"/>
      <c r="C950" s="98"/>
      <c r="D950" s="99"/>
      <c r="E950" s="99"/>
      <c r="F950" s="115"/>
      <c r="G950" s="99"/>
      <c r="H950" s="99"/>
      <c r="I950" s="99"/>
    </row>
    <row r="951" spans="1:9" x14ac:dyDescent="0.25">
      <c r="A951" s="97"/>
      <c r="B951" s="98"/>
      <c r="C951" s="98"/>
      <c r="D951" s="99"/>
      <c r="E951" s="99"/>
      <c r="F951" s="115"/>
      <c r="G951" s="99"/>
      <c r="H951" s="99"/>
      <c r="I951" s="99"/>
    </row>
    <row r="952" spans="1:9" x14ac:dyDescent="0.25">
      <c r="A952" s="97"/>
      <c r="B952" s="98"/>
      <c r="C952" s="98"/>
      <c r="D952" s="99"/>
      <c r="E952" s="99"/>
      <c r="F952" s="115"/>
      <c r="G952" s="99"/>
      <c r="H952" s="99"/>
      <c r="I952" s="99"/>
    </row>
    <row r="953" spans="1:9" x14ac:dyDescent="0.25">
      <c r="A953" s="97"/>
      <c r="B953" s="98"/>
      <c r="C953" s="98"/>
      <c r="D953" s="99"/>
      <c r="E953" s="99"/>
      <c r="F953" s="115"/>
      <c r="G953" s="99"/>
      <c r="H953" s="99"/>
      <c r="I953" s="99"/>
    </row>
    <row r="954" spans="1:9" x14ac:dyDescent="0.25">
      <c r="A954" s="97"/>
      <c r="B954" s="98"/>
      <c r="C954" s="98"/>
      <c r="D954" s="99"/>
      <c r="E954" s="99"/>
      <c r="F954" s="115"/>
      <c r="G954" s="99"/>
      <c r="H954" s="99"/>
      <c r="I954" s="99"/>
    </row>
    <row r="955" spans="1:9" x14ac:dyDescent="0.25">
      <c r="A955" s="97"/>
      <c r="B955" s="98"/>
      <c r="C955" s="98"/>
      <c r="D955" s="99"/>
      <c r="E955" s="99"/>
      <c r="F955" s="115"/>
      <c r="G955" s="99"/>
      <c r="H955" s="99"/>
      <c r="I955" s="99"/>
    </row>
    <row r="956" spans="1:9" x14ac:dyDescent="0.25">
      <c r="A956" s="97"/>
      <c r="B956" s="98"/>
      <c r="C956" s="98"/>
      <c r="D956" s="99"/>
      <c r="E956" s="99"/>
      <c r="F956" s="115"/>
      <c r="G956" s="99"/>
      <c r="H956" s="99"/>
      <c r="I956" s="99"/>
    </row>
    <row r="957" spans="1:9" x14ac:dyDescent="0.25">
      <c r="A957" s="97"/>
      <c r="B957" s="98"/>
      <c r="C957" s="98"/>
      <c r="D957" s="99"/>
      <c r="E957" s="99"/>
      <c r="F957" s="115"/>
      <c r="G957" s="99"/>
      <c r="H957" s="99"/>
      <c r="I957" s="99"/>
    </row>
    <row r="958" spans="1:9" x14ac:dyDescent="0.25">
      <c r="A958" s="97"/>
      <c r="B958" s="98"/>
      <c r="C958" s="98"/>
      <c r="D958" s="99"/>
      <c r="E958" s="99"/>
      <c r="F958" s="115"/>
      <c r="G958" s="99"/>
      <c r="H958" s="99"/>
      <c r="I958" s="99"/>
    </row>
    <row r="959" spans="1:9" x14ac:dyDescent="0.25">
      <c r="A959" s="97"/>
      <c r="B959" s="98"/>
      <c r="C959" s="98"/>
      <c r="D959" s="99"/>
      <c r="E959" s="99"/>
      <c r="F959" s="115"/>
      <c r="G959" s="99"/>
      <c r="H959" s="99"/>
      <c r="I959" s="99"/>
    </row>
    <row r="960" spans="1:9" x14ac:dyDescent="0.25">
      <c r="A960" s="97"/>
      <c r="B960" s="98"/>
      <c r="C960" s="98"/>
      <c r="D960" s="99"/>
      <c r="E960" s="99"/>
      <c r="F960" s="115"/>
      <c r="G960" s="99"/>
      <c r="H960" s="99"/>
      <c r="I960" s="99"/>
    </row>
    <row r="961" spans="1:9" x14ac:dyDescent="0.25">
      <c r="A961" s="97"/>
      <c r="B961" s="98"/>
      <c r="C961" s="98"/>
      <c r="D961" s="99"/>
      <c r="E961" s="99"/>
      <c r="F961" s="115"/>
      <c r="G961" s="99"/>
      <c r="H961" s="99"/>
      <c r="I961" s="99"/>
    </row>
    <row r="962" spans="1:9" x14ac:dyDescent="0.25">
      <c r="A962" s="97"/>
      <c r="B962" s="98"/>
      <c r="C962" s="98"/>
      <c r="D962" s="99"/>
      <c r="E962" s="99"/>
      <c r="F962" s="115"/>
      <c r="G962" s="99"/>
      <c r="H962" s="99"/>
      <c r="I962" s="99"/>
    </row>
    <row r="963" spans="1:9" x14ac:dyDescent="0.25">
      <c r="A963" s="97"/>
      <c r="B963" s="98"/>
      <c r="C963" s="98"/>
      <c r="D963" s="99"/>
      <c r="E963" s="99"/>
      <c r="F963" s="115"/>
      <c r="G963" s="99"/>
      <c r="H963" s="99"/>
      <c r="I963" s="99"/>
    </row>
    <row r="964" spans="1:9" x14ac:dyDescent="0.25">
      <c r="A964" s="97"/>
      <c r="B964" s="98"/>
      <c r="C964" s="98"/>
      <c r="D964" s="99"/>
      <c r="E964" s="99"/>
      <c r="F964" s="115"/>
      <c r="G964" s="99"/>
      <c r="H964" s="99"/>
      <c r="I964" s="99"/>
    </row>
    <row r="965" spans="1:9" x14ac:dyDescent="0.25">
      <c r="A965" s="97"/>
      <c r="B965" s="98"/>
      <c r="C965" s="98"/>
      <c r="D965" s="99"/>
      <c r="E965" s="99"/>
      <c r="F965" s="115"/>
      <c r="G965" s="99"/>
      <c r="H965" s="99"/>
      <c r="I965" s="99"/>
    </row>
    <row r="966" spans="1:9" x14ac:dyDescent="0.25">
      <c r="A966" s="97"/>
      <c r="B966" s="98"/>
      <c r="C966" s="98"/>
      <c r="D966" s="99"/>
      <c r="E966" s="99"/>
      <c r="F966" s="115"/>
      <c r="G966" s="99"/>
      <c r="H966" s="99"/>
      <c r="I966" s="99"/>
    </row>
    <row r="967" spans="1:9" x14ac:dyDescent="0.25">
      <c r="A967" s="97"/>
      <c r="B967" s="98"/>
      <c r="C967" s="98"/>
      <c r="D967" s="99"/>
      <c r="E967" s="99"/>
      <c r="F967" s="115"/>
      <c r="G967" s="99"/>
      <c r="H967" s="99"/>
      <c r="I967" s="99"/>
    </row>
    <row r="968" spans="1:9" x14ac:dyDescent="0.25">
      <c r="A968" s="97"/>
      <c r="B968" s="98"/>
      <c r="C968" s="98"/>
      <c r="D968" s="99"/>
      <c r="E968" s="99"/>
      <c r="F968" s="115"/>
      <c r="G968" s="99"/>
      <c r="H968" s="99"/>
      <c r="I968" s="99"/>
    </row>
    <row r="969" spans="1:9" x14ac:dyDescent="0.25">
      <c r="A969" s="97"/>
      <c r="B969" s="98"/>
      <c r="C969" s="98"/>
      <c r="D969" s="99"/>
      <c r="E969" s="99"/>
      <c r="F969" s="115"/>
      <c r="G969" s="99"/>
      <c r="H969" s="99"/>
      <c r="I969" s="99"/>
    </row>
    <row r="970" spans="1:9" x14ac:dyDescent="0.25">
      <c r="A970" s="97"/>
      <c r="B970" s="98"/>
      <c r="C970" s="98"/>
      <c r="D970" s="99"/>
      <c r="E970" s="99"/>
      <c r="F970" s="115"/>
      <c r="G970" s="99"/>
      <c r="H970" s="99"/>
      <c r="I970" s="99"/>
    </row>
    <row r="971" spans="1:9" x14ac:dyDescent="0.25">
      <c r="A971" s="97"/>
      <c r="B971" s="98"/>
      <c r="C971" s="98"/>
      <c r="D971" s="99"/>
      <c r="E971" s="99"/>
      <c r="F971" s="115"/>
      <c r="G971" s="99"/>
      <c r="H971" s="99"/>
      <c r="I971" s="99"/>
    </row>
    <row r="972" spans="1:9" x14ac:dyDescent="0.25">
      <c r="A972" s="97"/>
      <c r="B972" s="98"/>
      <c r="C972" s="98"/>
      <c r="D972" s="99"/>
      <c r="E972" s="99"/>
      <c r="F972" s="115"/>
      <c r="G972" s="99"/>
      <c r="H972" s="99"/>
      <c r="I972" s="99"/>
    </row>
    <row r="973" spans="1:9" x14ac:dyDescent="0.25">
      <c r="A973" s="97"/>
      <c r="B973" s="98"/>
      <c r="C973" s="98"/>
      <c r="D973" s="99"/>
      <c r="E973" s="99"/>
      <c r="F973" s="115"/>
      <c r="G973" s="99"/>
      <c r="H973" s="99"/>
      <c r="I973" s="99"/>
    </row>
    <row r="974" spans="1:9" x14ac:dyDescent="0.25">
      <c r="A974" s="97"/>
      <c r="B974" s="98"/>
      <c r="C974" s="98"/>
      <c r="D974" s="99"/>
      <c r="E974" s="99"/>
      <c r="F974" s="115"/>
      <c r="G974" s="99"/>
      <c r="H974" s="99"/>
      <c r="I974" s="99"/>
    </row>
    <row r="975" spans="1:9" x14ac:dyDescent="0.25">
      <c r="A975" s="97"/>
      <c r="B975" s="98"/>
      <c r="C975" s="98"/>
      <c r="D975" s="99"/>
      <c r="E975" s="99"/>
      <c r="F975" s="115"/>
      <c r="G975" s="99"/>
      <c r="H975" s="99"/>
      <c r="I975" s="99"/>
    </row>
    <row r="976" spans="1:9" x14ac:dyDescent="0.25">
      <c r="A976" s="97"/>
      <c r="B976" s="98"/>
      <c r="C976" s="98"/>
      <c r="D976" s="99"/>
      <c r="E976" s="99"/>
      <c r="F976" s="115"/>
      <c r="G976" s="99"/>
      <c r="H976" s="99"/>
      <c r="I976" s="99"/>
    </row>
    <row r="977" spans="1:9" x14ac:dyDescent="0.25">
      <c r="A977" s="97"/>
      <c r="B977" s="98"/>
      <c r="C977" s="98"/>
      <c r="D977" s="99"/>
      <c r="E977" s="99"/>
      <c r="F977" s="115"/>
      <c r="G977" s="99"/>
      <c r="H977" s="99"/>
      <c r="I977" s="99"/>
    </row>
    <row r="978" spans="1:9" x14ac:dyDescent="0.25">
      <c r="A978" s="97"/>
      <c r="B978" s="98"/>
      <c r="C978" s="98"/>
      <c r="D978" s="99"/>
      <c r="E978" s="99"/>
      <c r="F978" s="115"/>
      <c r="G978" s="99"/>
      <c r="H978" s="99"/>
      <c r="I978" s="99"/>
    </row>
    <row r="979" spans="1:9" x14ac:dyDescent="0.25">
      <c r="A979" s="97"/>
      <c r="B979" s="98"/>
      <c r="C979" s="98"/>
      <c r="D979" s="99"/>
      <c r="E979" s="99"/>
      <c r="F979" s="115"/>
      <c r="G979" s="99"/>
      <c r="H979" s="99"/>
      <c r="I979" s="99"/>
    </row>
    <row r="980" spans="1:9" x14ac:dyDescent="0.25">
      <c r="A980" s="97"/>
      <c r="B980" s="98"/>
      <c r="C980" s="98"/>
      <c r="D980" s="99"/>
      <c r="E980" s="99"/>
      <c r="F980" s="115"/>
      <c r="G980" s="99"/>
      <c r="H980" s="99"/>
      <c r="I980" s="99"/>
    </row>
    <row r="981" spans="1:9" x14ac:dyDescent="0.25">
      <c r="A981" s="97"/>
      <c r="B981" s="98"/>
      <c r="C981" s="98"/>
      <c r="D981" s="99"/>
      <c r="E981" s="99"/>
      <c r="F981" s="115"/>
      <c r="G981" s="99"/>
      <c r="H981" s="99"/>
      <c r="I981" s="99"/>
    </row>
    <row r="982" spans="1:9" x14ac:dyDescent="0.25">
      <c r="A982" s="97"/>
      <c r="B982" s="98"/>
      <c r="C982" s="98"/>
      <c r="D982" s="99"/>
      <c r="E982" s="99"/>
      <c r="F982" s="115"/>
      <c r="G982" s="99"/>
      <c r="H982" s="99"/>
      <c r="I982" s="99"/>
    </row>
    <row r="983" spans="1:9" x14ac:dyDescent="0.25">
      <c r="A983" s="97"/>
      <c r="B983" s="98"/>
      <c r="C983" s="98"/>
      <c r="D983" s="99"/>
      <c r="E983" s="99"/>
      <c r="F983" s="115"/>
      <c r="G983" s="99"/>
      <c r="H983" s="99"/>
      <c r="I983" s="99"/>
    </row>
    <row r="984" spans="1:9" x14ac:dyDescent="0.25">
      <c r="A984" s="97"/>
      <c r="B984" s="98"/>
      <c r="C984" s="98"/>
      <c r="D984" s="99"/>
      <c r="E984" s="99"/>
      <c r="F984" s="115"/>
      <c r="G984" s="99"/>
      <c r="H984" s="99"/>
      <c r="I984" s="99"/>
    </row>
    <row r="985" spans="1:9" x14ac:dyDescent="0.25">
      <c r="A985" s="97"/>
      <c r="B985" s="98"/>
      <c r="C985" s="98"/>
      <c r="D985" s="99"/>
      <c r="E985" s="99"/>
      <c r="F985" s="115"/>
      <c r="G985" s="99"/>
      <c r="H985" s="99"/>
      <c r="I985" s="99"/>
    </row>
    <row r="986" spans="1:9" x14ac:dyDescent="0.25">
      <c r="A986" s="97"/>
      <c r="B986" s="98"/>
      <c r="C986" s="98"/>
      <c r="D986" s="99"/>
      <c r="E986" s="99"/>
      <c r="F986" s="115"/>
      <c r="G986" s="99"/>
      <c r="H986" s="99"/>
      <c r="I986" s="99"/>
    </row>
    <row r="987" spans="1:9" x14ac:dyDescent="0.25">
      <c r="A987" s="97"/>
      <c r="B987" s="98"/>
      <c r="C987" s="98"/>
      <c r="D987" s="99"/>
      <c r="E987" s="99"/>
      <c r="F987" s="115"/>
      <c r="G987" s="99"/>
      <c r="H987" s="99"/>
      <c r="I987" s="99"/>
    </row>
    <row r="988" spans="1:9" x14ac:dyDescent="0.25">
      <c r="A988" s="97"/>
      <c r="B988" s="98"/>
      <c r="C988" s="98"/>
      <c r="D988" s="99"/>
      <c r="E988" s="99"/>
      <c r="F988" s="115"/>
      <c r="G988" s="99"/>
      <c r="H988" s="99"/>
      <c r="I988" s="99"/>
    </row>
    <row r="989" spans="1:9" x14ac:dyDescent="0.25">
      <c r="A989" s="97"/>
      <c r="B989" s="98"/>
      <c r="C989" s="98"/>
      <c r="D989" s="99"/>
      <c r="E989" s="99"/>
      <c r="F989" s="115"/>
      <c r="G989" s="99"/>
      <c r="H989" s="99"/>
      <c r="I989" s="99"/>
    </row>
    <row r="990" spans="1:9" x14ac:dyDescent="0.25">
      <c r="A990" s="97"/>
      <c r="B990" s="98"/>
      <c r="C990" s="98"/>
      <c r="D990" s="99"/>
      <c r="E990" s="99"/>
      <c r="F990" s="115"/>
      <c r="G990" s="99"/>
      <c r="H990" s="99"/>
      <c r="I990" s="99"/>
    </row>
    <row r="991" spans="1:9" x14ac:dyDescent="0.25">
      <c r="A991" s="97"/>
      <c r="B991" s="98"/>
      <c r="C991" s="98"/>
      <c r="D991" s="99"/>
      <c r="E991" s="99"/>
      <c r="F991" s="115"/>
      <c r="G991" s="99"/>
      <c r="H991" s="99"/>
      <c r="I991" s="99"/>
    </row>
  </sheetData>
  <mergeCells count="28">
    <mergeCell ref="I6:I9"/>
    <mergeCell ref="A12:I12"/>
    <mergeCell ref="A651:I651"/>
    <mergeCell ref="A670:I670"/>
    <mergeCell ref="A734:I734"/>
    <mergeCell ref="A198:I198"/>
    <mergeCell ref="A247:I247"/>
    <mergeCell ref="A297:I297"/>
    <mergeCell ref="A516:I516"/>
    <mergeCell ref="A535:I536"/>
    <mergeCell ref="A632:I632"/>
    <mergeCell ref="A190:I190"/>
    <mergeCell ref="A844:I844"/>
    <mergeCell ref="F1:I2"/>
    <mergeCell ref="A463:I463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39:I139"/>
    <mergeCell ref="A393:I394"/>
    <mergeCell ref="E6:G7"/>
    <mergeCell ref="G8:G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70" orientation="landscape" r:id="rId1"/>
  <headerFooter>
    <oddFooter>&amp;C&amp;P/&amp;N</oddFooter>
  </headerFooter>
  <rowBreaks count="9" manualBreakCount="9">
    <brk id="45" max="8" man="1"/>
    <brk id="113" max="8" man="1"/>
    <brk id="161" max="8" man="1"/>
    <brk id="226" max="8" man="1"/>
    <brk id="322" max="8" man="1"/>
    <brk id="525" max="8" man="1"/>
    <brk id="543" max="8" man="1"/>
    <brk id="653" max="8" man="1"/>
    <brk id="7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Шокало Светлана Александровна</cp:lastModifiedBy>
  <cp:lastPrinted>2024-08-23T03:24:15Z</cp:lastPrinted>
  <dcterms:created xsi:type="dcterms:W3CDTF">2013-05-30T10:15:38Z</dcterms:created>
  <dcterms:modified xsi:type="dcterms:W3CDTF">2024-08-23T07:32:40Z</dcterms:modified>
</cp:coreProperties>
</file>