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10" yWindow="45" windowWidth="14325" windowHeight="1026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Лист1!$A$922:$M$922</definedName>
    <definedName name="_xlnm.Print_Titles" localSheetId="0">Лист1!$6:$10</definedName>
    <definedName name="_xlnm.Print_Area" localSheetId="0">Лист1!$A$1:$I$1018</definedName>
  </definedNames>
  <calcPr calcId="145621"/>
</workbook>
</file>

<file path=xl/calcChain.xml><?xml version="1.0" encoding="utf-8"?>
<calcChain xmlns="http://schemas.openxmlformats.org/spreadsheetml/2006/main">
  <c r="D978" i="1" l="1"/>
  <c r="E978" i="1"/>
  <c r="F978" i="1"/>
  <c r="H978" i="1" s="1"/>
  <c r="G979" i="1"/>
  <c r="H979" i="1"/>
  <c r="I979" i="1"/>
  <c r="G978" i="1" l="1"/>
  <c r="I978" i="1"/>
  <c r="F561" i="1"/>
  <c r="G72" i="1" l="1"/>
  <c r="H72" i="1"/>
  <c r="I72" i="1"/>
  <c r="F271" i="1"/>
  <c r="E271" i="1"/>
  <c r="D271" i="1"/>
  <c r="G273" i="1"/>
  <c r="H273" i="1"/>
  <c r="I273" i="1"/>
  <c r="F194" i="1"/>
  <c r="E194" i="1"/>
  <c r="G194" i="1" s="1"/>
  <c r="D194" i="1"/>
  <c r="I194" i="1" s="1"/>
  <c r="E264" i="1"/>
  <c r="F264" i="1"/>
  <c r="D264" i="1"/>
  <c r="I265" i="1"/>
  <c r="H265" i="1"/>
  <c r="G265" i="1"/>
  <c r="E256" i="1"/>
  <c r="F256" i="1"/>
  <c r="D256" i="1"/>
  <c r="G262" i="1"/>
  <c r="H262" i="1"/>
  <c r="I262" i="1"/>
  <c r="G263" i="1"/>
  <c r="H263" i="1"/>
  <c r="I263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E254" i="1"/>
  <c r="F254" i="1"/>
  <c r="D254" i="1"/>
  <c r="G247" i="1"/>
  <c r="H247" i="1"/>
  <c r="I247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E205" i="1"/>
  <c r="F205" i="1"/>
  <c r="D205" i="1"/>
  <c r="I206" i="1"/>
  <c r="H206" i="1"/>
  <c r="G206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E1008" i="1"/>
  <c r="F1008" i="1"/>
  <c r="D1008" i="1"/>
  <c r="G1009" i="1"/>
  <c r="H1009" i="1"/>
  <c r="I1009" i="1"/>
  <c r="G1010" i="1"/>
  <c r="H1010" i="1"/>
  <c r="I1010" i="1"/>
  <c r="I97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16" i="1"/>
  <c r="I917" i="1"/>
  <c r="I918" i="1"/>
  <c r="I919" i="1"/>
  <c r="H971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16" i="1"/>
  <c r="G917" i="1"/>
  <c r="G918" i="1"/>
  <c r="G919" i="1"/>
  <c r="G920" i="1"/>
  <c r="H256" i="1" l="1"/>
  <c r="I264" i="1"/>
  <c r="H194" i="1"/>
  <c r="G256" i="1"/>
  <c r="I256" i="1"/>
  <c r="G264" i="1"/>
  <c r="H264" i="1"/>
  <c r="H205" i="1"/>
  <c r="G205" i="1"/>
  <c r="I205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I886" i="1"/>
  <c r="H886" i="1"/>
  <c r="G864" i="1"/>
  <c r="H864" i="1"/>
  <c r="I864" i="1"/>
  <c r="G865" i="1"/>
  <c r="H865" i="1"/>
  <c r="I865" i="1"/>
  <c r="G866" i="1"/>
  <c r="H866" i="1"/>
  <c r="I866" i="1"/>
  <c r="G867" i="1"/>
  <c r="H867" i="1"/>
  <c r="I867" i="1"/>
  <c r="G868" i="1"/>
  <c r="H868" i="1"/>
  <c r="I868" i="1"/>
  <c r="G869" i="1"/>
  <c r="H869" i="1"/>
  <c r="I869" i="1"/>
  <c r="G870" i="1"/>
  <c r="H870" i="1"/>
  <c r="I870" i="1"/>
  <c r="G871" i="1"/>
  <c r="H871" i="1"/>
  <c r="I871" i="1"/>
  <c r="G872" i="1"/>
  <c r="H872" i="1"/>
  <c r="I872" i="1"/>
  <c r="G873" i="1"/>
  <c r="H873" i="1"/>
  <c r="I873" i="1"/>
  <c r="G874" i="1"/>
  <c r="H874" i="1"/>
  <c r="I874" i="1"/>
  <c r="G875" i="1"/>
  <c r="H875" i="1"/>
  <c r="I875" i="1"/>
  <c r="G876" i="1"/>
  <c r="H876" i="1"/>
  <c r="I876" i="1"/>
  <c r="G877" i="1"/>
  <c r="H877" i="1"/>
  <c r="I877" i="1"/>
  <c r="G878" i="1"/>
  <c r="H878" i="1"/>
  <c r="I878" i="1"/>
  <c r="G879" i="1"/>
  <c r="H879" i="1"/>
  <c r="I879" i="1"/>
  <c r="G880" i="1"/>
  <c r="H880" i="1"/>
  <c r="I880" i="1"/>
  <c r="G881" i="1"/>
  <c r="H881" i="1"/>
  <c r="I881" i="1"/>
  <c r="G882" i="1"/>
  <c r="H882" i="1"/>
  <c r="I882" i="1"/>
  <c r="G883" i="1"/>
  <c r="H883" i="1"/>
  <c r="I883" i="1"/>
  <c r="G884" i="1"/>
  <c r="H884" i="1"/>
  <c r="I884" i="1"/>
  <c r="G842" i="1"/>
  <c r="H842" i="1"/>
  <c r="I842" i="1"/>
  <c r="G843" i="1"/>
  <c r="H843" i="1"/>
  <c r="I843" i="1"/>
  <c r="G844" i="1"/>
  <c r="H844" i="1"/>
  <c r="I844" i="1"/>
  <c r="G845" i="1"/>
  <c r="H845" i="1"/>
  <c r="I845" i="1"/>
  <c r="G846" i="1"/>
  <c r="H846" i="1"/>
  <c r="I846" i="1"/>
  <c r="G847" i="1"/>
  <c r="H847" i="1"/>
  <c r="I847" i="1"/>
  <c r="G848" i="1"/>
  <c r="H848" i="1"/>
  <c r="I848" i="1"/>
  <c r="G849" i="1"/>
  <c r="H849" i="1"/>
  <c r="I849" i="1"/>
  <c r="G850" i="1"/>
  <c r="H850" i="1"/>
  <c r="I850" i="1"/>
  <c r="G805" i="1"/>
  <c r="H805" i="1"/>
  <c r="I805" i="1"/>
  <c r="G806" i="1"/>
  <c r="H806" i="1"/>
  <c r="I806" i="1"/>
  <c r="G807" i="1"/>
  <c r="H807" i="1"/>
  <c r="I807" i="1"/>
  <c r="G808" i="1"/>
  <c r="H808" i="1"/>
  <c r="I808" i="1"/>
  <c r="G809" i="1"/>
  <c r="H809" i="1"/>
  <c r="I809" i="1"/>
  <c r="G810" i="1"/>
  <c r="H810" i="1"/>
  <c r="I810" i="1"/>
  <c r="G811" i="1"/>
  <c r="H811" i="1"/>
  <c r="I811" i="1"/>
  <c r="G812" i="1"/>
  <c r="H812" i="1"/>
  <c r="I812" i="1"/>
  <c r="G813" i="1"/>
  <c r="H813" i="1"/>
  <c r="I813" i="1"/>
  <c r="G814" i="1"/>
  <c r="H814" i="1"/>
  <c r="I814" i="1"/>
  <c r="G815" i="1"/>
  <c r="H815" i="1"/>
  <c r="I815" i="1"/>
  <c r="G816" i="1"/>
  <c r="H816" i="1"/>
  <c r="I816" i="1"/>
  <c r="G817" i="1"/>
  <c r="H817" i="1"/>
  <c r="I817" i="1"/>
  <c r="G818" i="1"/>
  <c r="H818" i="1"/>
  <c r="I818" i="1"/>
  <c r="G819" i="1"/>
  <c r="H819" i="1"/>
  <c r="I819" i="1"/>
  <c r="G820" i="1"/>
  <c r="H820" i="1"/>
  <c r="I820" i="1"/>
  <c r="G821" i="1"/>
  <c r="H821" i="1"/>
  <c r="I821" i="1"/>
  <c r="G822" i="1"/>
  <c r="H822" i="1"/>
  <c r="I822" i="1"/>
  <c r="G823" i="1"/>
  <c r="H823" i="1"/>
  <c r="I823" i="1"/>
  <c r="G824" i="1"/>
  <c r="H824" i="1"/>
  <c r="I824" i="1"/>
  <c r="G825" i="1"/>
  <c r="H825" i="1"/>
  <c r="I825" i="1"/>
  <c r="G784" i="1"/>
  <c r="H784" i="1"/>
  <c r="I784" i="1"/>
  <c r="G785" i="1"/>
  <c r="H785" i="1"/>
  <c r="I785" i="1"/>
  <c r="G786" i="1"/>
  <c r="H786" i="1"/>
  <c r="I786" i="1"/>
  <c r="G787" i="1"/>
  <c r="H787" i="1"/>
  <c r="I787" i="1"/>
  <c r="G788" i="1"/>
  <c r="H788" i="1"/>
  <c r="I788" i="1"/>
  <c r="G789" i="1"/>
  <c r="H789" i="1"/>
  <c r="I789" i="1"/>
  <c r="G790" i="1"/>
  <c r="H790" i="1"/>
  <c r="I790" i="1"/>
  <c r="G791" i="1"/>
  <c r="H791" i="1"/>
  <c r="I791" i="1"/>
  <c r="G761" i="1" l="1"/>
  <c r="H761" i="1"/>
  <c r="I761" i="1"/>
  <c r="G762" i="1"/>
  <c r="H762" i="1"/>
  <c r="I762" i="1"/>
  <c r="G763" i="1"/>
  <c r="H763" i="1"/>
  <c r="I763" i="1"/>
  <c r="G764" i="1"/>
  <c r="H764" i="1"/>
  <c r="I764" i="1"/>
  <c r="G765" i="1"/>
  <c r="H765" i="1"/>
  <c r="I765" i="1"/>
  <c r="G766" i="1"/>
  <c r="H766" i="1"/>
  <c r="I766" i="1"/>
  <c r="G767" i="1"/>
  <c r="H767" i="1"/>
  <c r="I767" i="1"/>
  <c r="G768" i="1"/>
  <c r="H768" i="1"/>
  <c r="I768" i="1"/>
  <c r="G769" i="1"/>
  <c r="H769" i="1"/>
  <c r="I769" i="1"/>
  <c r="G770" i="1"/>
  <c r="H770" i="1"/>
  <c r="I770" i="1"/>
  <c r="G771" i="1"/>
  <c r="H771" i="1"/>
  <c r="I771" i="1"/>
  <c r="G772" i="1"/>
  <c r="H772" i="1"/>
  <c r="I772" i="1"/>
  <c r="G773" i="1"/>
  <c r="H773" i="1"/>
  <c r="I773" i="1"/>
  <c r="G774" i="1"/>
  <c r="H774" i="1"/>
  <c r="I774" i="1"/>
  <c r="G775" i="1"/>
  <c r="H775" i="1"/>
  <c r="I775" i="1"/>
  <c r="G776" i="1"/>
  <c r="H776" i="1"/>
  <c r="I776" i="1"/>
  <c r="G777" i="1"/>
  <c r="H777" i="1"/>
  <c r="I777" i="1"/>
  <c r="G778" i="1"/>
  <c r="H778" i="1"/>
  <c r="I778" i="1"/>
  <c r="G750" i="1"/>
  <c r="H750" i="1"/>
  <c r="I750" i="1"/>
  <c r="G751" i="1"/>
  <c r="H751" i="1"/>
  <c r="I751" i="1"/>
  <c r="G752" i="1"/>
  <c r="H752" i="1"/>
  <c r="I752" i="1"/>
  <c r="G753" i="1"/>
  <c r="H753" i="1"/>
  <c r="I753" i="1"/>
  <c r="G754" i="1"/>
  <c r="H754" i="1"/>
  <c r="I754" i="1"/>
  <c r="G755" i="1"/>
  <c r="H755" i="1"/>
  <c r="I755" i="1"/>
  <c r="G756" i="1"/>
  <c r="H756" i="1"/>
  <c r="I756" i="1"/>
  <c r="G757" i="1"/>
  <c r="H757" i="1"/>
  <c r="I757" i="1"/>
  <c r="G719" i="1"/>
  <c r="H719" i="1"/>
  <c r="I719" i="1"/>
  <c r="G720" i="1"/>
  <c r="H720" i="1"/>
  <c r="I720" i="1"/>
  <c r="G721" i="1"/>
  <c r="H721" i="1"/>
  <c r="I721" i="1"/>
  <c r="G722" i="1"/>
  <c r="H722" i="1"/>
  <c r="I722" i="1"/>
  <c r="G723" i="1"/>
  <c r="H723" i="1"/>
  <c r="I723" i="1"/>
  <c r="G724" i="1"/>
  <c r="H724" i="1"/>
  <c r="I724" i="1"/>
  <c r="G725" i="1"/>
  <c r="H725" i="1"/>
  <c r="I725" i="1"/>
  <c r="G726" i="1"/>
  <c r="H726" i="1"/>
  <c r="I726" i="1"/>
  <c r="G727" i="1"/>
  <c r="H727" i="1"/>
  <c r="I727" i="1"/>
  <c r="G728" i="1"/>
  <c r="H728" i="1"/>
  <c r="I728" i="1"/>
  <c r="G729" i="1"/>
  <c r="H729" i="1"/>
  <c r="I729" i="1"/>
  <c r="G730" i="1"/>
  <c r="H730" i="1"/>
  <c r="I730" i="1"/>
  <c r="G731" i="1"/>
  <c r="H731" i="1"/>
  <c r="I731" i="1"/>
  <c r="G732" i="1"/>
  <c r="H732" i="1"/>
  <c r="I732" i="1"/>
  <c r="G733" i="1"/>
  <c r="H733" i="1"/>
  <c r="I733" i="1"/>
  <c r="G734" i="1"/>
  <c r="H734" i="1"/>
  <c r="I734" i="1"/>
  <c r="G735" i="1"/>
  <c r="H735" i="1"/>
  <c r="I735" i="1"/>
  <c r="G692" i="1"/>
  <c r="H692" i="1"/>
  <c r="I692" i="1"/>
  <c r="G693" i="1"/>
  <c r="H693" i="1"/>
  <c r="I693" i="1"/>
  <c r="G694" i="1"/>
  <c r="H694" i="1"/>
  <c r="I694" i="1"/>
  <c r="G691" i="1"/>
  <c r="F670" i="1" l="1"/>
  <c r="G671" i="1"/>
  <c r="H671" i="1"/>
  <c r="I671" i="1"/>
  <c r="G672" i="1"/>
  <c r="H672" i="1"/>
  <c r="I672" i="1"/>
  <c r="E670" i="1"/>
  <c r="D670" i="1"/>
  <c r="H670" i="1" s="1"/>
  <c r="G664" i="1"/>
  <c r="H664" i="1"/>
  <c r="I664" i="1"/>
  <c r="G665" i="1"/>
  <c r="H665" i="1"/>
  <c r="I665" i="1"/>
  <c r="G666" i="1"/>
  <c r="H666" i="1"/>
  <c r="I666" i="1"/>
  <c r="G667" i="1"/>
  <c r="H667" i="1"/>
  <c r="I667" i="1"/>
  <c r="G668" i="1"/>
  <c r="H668" i="1"/>
  <c r="I668" i="1"/>
  <c r="G657" i="1"/>
  <c r="H657" i="1"/>
  <c r="I657" i="1"/>
  <c r="G644" i="1"/>
  <c r="H644" i="1"/>
  <c r="I644" i="1"/>
  <c r="G645" i="1"/>
  <c r="H645" i="1"/>
  <c r="I645" i="1"/>
  <c r="G646" i="1"/>
  <c r="H646" i="1"/>
  <c r="I646" i="1"/>
  <c r="G647" i="1"/>
  <c r="H647" i="1"/>
  <c r="I647" i="1"/>
  <c r="G648" i="1"/>
  <c r="H648" i="1"/>
  <c r="I648" i="1"/>
  <c r="G649" i="1"/>
  <c r="H649" i="1"/>
  <c r="I649" i="1"/>
  <c r="G650" i="1"/>
  <c r="H650" i="1"/>
  <c r="I650" i="1"/>
  <c r="G651" i="1"/>
  <c r="H651" i="1"/>
  <c r="I651" i="1"/>
  <c r="G652" i="1"/>
  <c r="H652" i="1"/>
  <c r="I652" i="1"/>
  <c r="G653" i="1"/>
  <c r="H653" i="1"/>
  <c r="I653" i="1"/>
  <c r="G654" i="1"/>
  <c r="H654" i="1"/>
  <c r="I654" i="1"/>
  <c r="G655" i="1"/>
  <c r="H655" i="1"/>
  <c r="I655" i="1"/>
  <c r="G617" i="1"/>
  <c r="H617" i="1"/>
  <c r="I617" i="1"/>
  <c r="G618" i="1"/>
  <c r="H618" i="1"/>
  <c r="I618" i="1"/>
  <c r="G619" i="1"/>
  <c r="H619" i="1"/>
  <c r="I619" i="1"/>
  <c r="G620" i="1"/>
  <c r="H620" i="1"/>
  <c r="I620" i="1"/>
  <c r="G621" i="1"/>
  <c r="H621" i="1"/>
  <c r="I621" i="1"/>
  <c r="G622" i="1"/>
  <c r="H622" i="1"/>
  <c r="I622" i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I627" i="1"/>
  <c r="G628" i="1"/>
  <c r="H628" i="1"/>
  <c r="I628" i="1"/>
  <c r="G629" i="1"/>
  <c r="H629" i="1"/>
  <c r="I629" i="1"/>
  <c r="G630" i="1"/>
  <c r="H630" i="1"/>
  <c r="I630" i="1"/>
  <c r="G631" i="1"/>
  <c r="H631" i="1"/>
  <c r="I631" i="1"/>
  <c r="G632" i="1"/>
  <c r="H632" i="1"/>
  <c r="I632" i="1"/>
  <c r="G633" i="1"/>
  <c r="H633" i="1"/>
  <c r="I633" i="1"/>
  <c r="G634" i="1"/>
  <c r="H634" i="1"/>
  <c r="I634" i="1"/>
  <c r="G635" i="1"/>
  <c r="H635" i="1"/>
  <c r="I635" i="1"/>
  <c r="G636" i="1"/>
  <c r="H636" i="1"/>
  <c r="I636" i="1"/>
  <c r="G637" i="1"/>
  <c r="H637" i="1"/>
  <c r="I637" i="1"/>
  <c r="G638" i="1"/>
  <c r="H638" i="1"/>
  <c r="I638" i="1"/>
  <c r="G639" i="1"/>
  <c r="H639" i="1"/>
  <c r="I639" i="1"/>
  <c r="G640" i="1"/>
  <c r="H640" i="1"/>
  <c r="I640" i="1"/>
  <c r="G642" i="1"/>
  <c r="H642" i="1"/>
  <c r="I642" i="1"/>
  <c r="G643" i="1"/>
  <c r="H643" i="1"/>
  <c r="I643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G602" i="1"/>
  <c r="H602" i="1"/>
  <c r="I602" i="1"/>
  <c r="G603" i="1"/>
  <c r="H603" i="1"/>
  <c r="I603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I670" i="1" l="1"/>
  <c r="G670" i="1"/>
  <c r="G570" i="1"/>
  <c r="H570" i="1"/>
  <c r="I570" i="1"/>
  <c r="G571" i="1"/>
  <c r="H571" i="1"/>
  <c r="I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39" i="1"/>
  <c r="H539" i="1"/>
  <c r="I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493" i="1"/>
  <c r="H493" i="1"/>
  <c r="I493" i="1"/>
  <c r="G494" i="1"/>
  <c r="H494" i="1"/>
  <c r="I494" i="1"/>
  <c r="G495" i="1"/>
  <c r="H495" i="1"/>
  <c r="I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I508" i="1"/>
  <c r="G509" i="1"/>
  <c r="H509" i="1"/>
  <c r="I509" i="1"/>
  <c r="G510" i="1"/>
  <c r="H510" i="1"/>
  <c r="I510" i="1"/>
  <c r="G472" i="1"/>
  <c r="H472" i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G480" i="1"/>
  <c r="H480" i="1"/>
  <c r="I480" i="1"/>
  <c r="G481" i="1"/>
  <c r="H481" i="1"/>
  <c r="I481" i="1"/>
  <c r="G482" i="1"/>
  <c r="H482" i="1"/>
  <c r="I482" i="1"/>
  <c r="G483" i="1"/>
  <c r="H483" i="1"/>
  <c r="I483" i="1"/>
  <c r="G419" i="1"/>
  <c r="H419" i="1"/>
  <c r="I419" i="1"/>
  <c r="G420" i="1"/>
  <c r="H420" i="1"/>
  <c r="I420" i="1"/>
  <c r="G421" i="1"/>
  <c r="H421" i="1"/>
  <c r="I421" i="1"/>
  <c r="G422" i="1"/>
  <c r="H422" i="1"/>
  <c r="I422" i="1"/>
  <c r="G423" i="1"/>
  <c r="H423" i="1"/>
  <c r="I423" i="1"/>
  <c r="G424" i="1"/>
  <c r="H424" i="1"/>
  <c r="I424" i="1"/>
  <c r="G425" i="1"/>
  <c r="H425" i="1"/>
  <c r="I425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3" i="1"/>
  <c r="H443" i="1"/>
  <c r="I443" i="1"/>
  <c r="G444" i="1"/>
  <c r="H444" i="1"/>
  <c r="I444" i="1"/>
  <c r="G445" i="1"/>
  <c r="H445" i="1"/>
  <c r="I445" i="1"/>
  <c r="G446" i="1"/>
  <c r="H446" i="1"/>
  <c r="I446" i="1"/>
  <c r="G447" i="1"/>
  <c r="H447" i="1"/>
  <c r="I447" i="1"/>
  <c r="G448" i="1"/>
  <c r="H448" i="1"/>
  <c r="I448" i="1"/>
  <c r="G449" i="1"/>
  <c r="H449" i="1"/>
  <c r="I449" i="1"/>
  <c r="G450" i="1"/>
  <c r="H450" i="1"/>
  <c r="I450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D335" i="1"/>
  <c r="E382" i="1"/>
  <c r="F382" i="1"/>
  <c r="D382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31" i="1"/>
  <c r="H331" i="1"/>
  <c r="I331" i="1"/>
  <c r="F330" i="1"/>
  <c r="E330" i="1"/>
  <c r="D330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G310" i="1"/>
  <c r="H310" i="1"/>
  <c r="I310" i="1"/>
  <c r="G311" i="1"/>
  <c r="H311" i="1"/>
  <c r="I311" i="1"/>
  <c r="G312" i="1"/>
  <c r="H312" i="1"/>
  <c r="I312" i="1"/>
  <c r="E304" i="1"/>
  <c r="F304" i="1"/>
  <c r="D304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I322" i="1"/>
  <c r="G323" i="1"/>
  <c r="H323" i="1"/>
  <c r="I323" i="1"/>
  <c r="G324" i="1"/>
  <c r="H324" i="1"/>
  <c r="I324" i="1"/>
  <c r="G325" i="1"/>
  <c r="H325" i="1"/>
  <c r="I325" i="1"/>
  <c r="G326" i="1"/>
  <c r="H326" i="1"/>
  <c r="I326" i="1"/>
  <c r="G327" i="1"/>
  <c r="H327" i="1"/>
  <c r="I327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E43" i="1"/>
  <c r="F43" i="1"/>
  <c r="D43" i="1"/>
  <c r="G37" i="1"/>
  <c r="H37" i="1"/>
  <c r="I37" i="1"/>
  <c r="G38" i="1"/>
  <c r="H38" i="1"/>
  <c r="I38" i="1"/>
  <c r="G39" i="1"/>
  <c r="H39" i="1"/>
  <c r="I39" i="1"/>
  <c r="G40" i="1"/>
  <c r="H40" i="1"/>
  <c r="I40" i="1"/>
  <c r="I29" i="1"/>
  <c r="I30" i="1"/>
  <c r="I31" i="1"/>
  <c r="I32" i="1"/>
  <c r="I33" i="1"/>
  <c r="I34" i="1"/>
  <c r="I35" i="1"/>
  <c r="H28" i="1"/>
  <c r="H29" i="1"/>
  <c r="H30" i="1"/>
  <c r="H31" i="1"/>
  <c r="H32" i="1"/>
  <c r="H33" i="1"/>
  <c r="H34" i="1"/>
  <c r="H3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E15" i="1"/>
  <c r="F15" i="1"/>
  <c r="D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H16" i="1"/>
  <c r="H17" i="1"/>
  <c r="H18" i="1"/>
  <c r="H19" i="1"/>
  <c r="H20" i="1"/>
  <c r="H21" i="1"/>
  <c r="H22" i="1"/>
  <c r="H23" i="1"/>
  <c r="H24" i="1"/>
  <c r="H25" i="1"/>
  <c r="H26" i="1"/>
  <c r="H27" i="1"/>
  <c r="H304" i="1" l="1"/>
  <c r="G330" i="1"/>
  <c r="I330" i="1"/>
  <c r="H330" i="1"/>
  <c r="G304" i="1"/>
  <c r="I304" i="1"/>
  <c r="F910" i="1"/>
  <c r="E910" i="1"/>
  <c r="D910" i="1"/>
  <c r="G976" i="1"/>
  <c r="H976" i="1"/>
  <c r="I976" i="1"/>
  <c r="G975" i="1"/>
  <c r="H975" i="1"/>
  <c r="I975" i="1"/>
  <c r="H970" i="1"/>
  <c r="I970" i="1"/>
  <c r="H969" i="1"/>
  <c r="I969" i="1"/>
  <c r="H967" i="1"/>
  <c r="I967" i="1"/>
  <c r="H955" i="1"/>
  <c r="I955" i="1"/>
  <c r="I921" i="1"/>
  <c r="I920" i="1"/>
  <c r="G915" i="1"/>
  <c r="H915" i="1"/>
  <c r="I915" i="1"/>
  <c r="G912" i="1"/>
  <c r="H912" i="1"/>
  <c r="I912" i="1"/>
  <c r="G911" i="1"/>
  <c r="H911" i="1"/>
  <c r="I911" i="1"/>
  <c r="F863" i="1"/>
  <c r="E863" i="1"/>
  <c r="D863" i="1"/>
  <c r="G838" i="1"/>
  <c r="H838" i="1"/>
  <c r="I838" i="1"/>
  <c r="G837" i="1"/>
  <c r="H837" i="1"/>
  <c r="I837" i="1"/>
  <c r="G834" i="1"/>
  <c r="H834" i="1"/>
  <c r="I834" i="1"/>
  <c r="G833" i="1"/>
  <c r="H833" i="1"/>
  <c r="I833" i="1"/>
  <c r="G832" i="1"/>
  <c r="H832" i="1"/>
  <c r="I832" i="1"/>
  <c r="F804" i="1"/>
  <c r="E804" i="1"/>
  <c r="D804" i="1"/>
  <c r="E782" i="1"/>
  <c r="G798" i="1"/>
  <c r="H798" i="1"/>
  <c r="I798" i="1"/>
  <c r="F758" i="1"/>
  <c r="E758" i="1"/>
  <c r="D758" i="1"/>
  <c r="G759" i="1"/>
  <c r="H759" i="1"/>
  <c r="I759" i="1"/>
  <c r="F695" i="1"/>
  <c r="E695" i="1"/>
  <c r="D695" i="1"/>
  <c r="G744" i="1"/>
  <c r="H744" i="1"/>
  <c r="I744" i="1"/>
  <c r="G743" i="1"/>
  <c r="H743" i="1"/>
  <c r="I743" i="1"/>
  <c r="G742" i="1"/>
  <c r="H742" i="1"/>
  <c r="I742" i="1"/>
  <c r="G741" i="1"/>
  <c r="H741" i="1"/>
  <c r="I741" i="1"/>
  <c r="G738" i="1"/>
  <c r="H738" i="1"/>
  <c r="I738" i="1"/>
  <c r="G737" i="1"/>
  <c r="H737" i="1"/>
  <c r="I737" i="1"/>
  <c r="G736" i="1"/>
  <c r="H736" i="1"/>
  <c r="I736" i="1"/>
  <c r="G718" i="1"/>
  <c r="H718" i="1"/>
  <c r="I718" i="1"/>
  <c r="G717" i="1"/>
  <c r="H717" i="1"/>
  <c r="I717" i="1"/>
  <c r="G716" i="1"/>
  <c r="H716" i="1"/>
  <c r="I716" i="1"/>
  <c r="G715" i="1"/>
  <c r="H715" i="1"/>
  <c r="I715" i="1"/>
  <c r="G714" i="1"/>
  <c r="H714" i="1"/>
  <c r="I714" i="1"/>
  <c r="G713" i="1"/>
  <c r="H713" i="1"/>
  <c r="I713" i="1"/>
  <c r="G712" i="1"/>
  <c r="H712" i="1"/>
  <c r="I712" i="1"/>
  <c r="G711" i="1"/>
  <c r="H711" i="1"/>
  <c r="I711" i="1"/>
  <c r="G704" i="1"/>
  <c r="H704" i="1"/>
  <c r="I704" i="1"/>
  <c r="F662" i="1"/>
  <c r="E662" i="1"/>
  <c r="D662" i="1"/>
  <c r="G669" i="1"/>
  <c r="H669" i="1"/>
  <c r="I669" i="1"/>
  <c r="G615" i="1"/>
  <c r="H615" i="1"/>
  <c r="I615" i="1"/>
  <c r="D561" i="1"/>
  <c r="G534" i="1"/>
  <c r="H534" i="1"/>
  <c r="I534" i="1"/>
  <c r="G529" i="1"/>
  <c r="H529" i="1"/>
  <c r="I529" i="1"/>
  <c r="G528" i="1"/>
  <c r="H528" i="1"/>
  <c r="I528" i="1"/>
  <c r="G525" i="1"/>
  <c r="H525" i="1"/>
  <c r="I525" i="1"/>
  <c r="E487" i="1"/>
  <c r="G516" i="1"/>
  <c r="H516" i="1"/>
  <c r="I516" i="1"/>
  <c r="G471" i="1"/>
  <c r="F387" i="1"/>
  <c r="H410" i="1"/>
  <c r="D269" i="1"/>
  <c r="I272" i="1"/>
  <c r="H272" i="1"/>
  <c r="G272" i="1"/>
  <c r="I274" i="1"/>
  <c r="H274" i="1"/>
  <c r="G274" i="1"/>
  <c r="I170" i="1"/>
  <c r="H170" i="1"/>
  <c r="G170" i="1"/>
  <c r="G70" i="1"/>
  <c r="H70" i="1"/>
  <c r="I70" i="1"/>
  <c r="G44" i="1"/>
  <c r="I46" i="1"/>
  <c r="I45" i="1"/>
  <c r="I44" i="1"/>
  <c r="I42" i="1"/>
  <c r="I41" i="1"/>
  <c r="D980" i="1"/>
  <c r="D73" i="1"/>
  <c r="I255" i="1"/>
  <c r="I261" i="1"/>
  <c r="H255" i="1"/>
  <c r="H261" i="1"/>
  <c r="G255" i="1"/>
  <c r="G261" i="1"/>
  <c r="I253" i="1"/>
  <c r="H253" i="1"/>
  <c r="G253" i="1"/>
  <c r="F252" i="1"/>
  <c r="D252" i="1"/>
  <c r="E252" i="1"/>
  <c r="G804" i="1" l="1"/>
  <c r="H863" i="1"/>
  <c r="G863" i="1"/>
  <c r="D267" i="1"/>
  <c r="G271" i="1"/>
  <c r="H271" i="1"/>
  <c r="I271" i="1"/>
  <c r="I254" i="1"/>
  <c r="G254" i="1"/>
  <c r="H254" i="1"/>
  <c r="E251" i="1" l="1"/>
  <c r="F251" i="1"/>
  <c r="D251" i="1"/>
  <c r="E249" i="1"/>
  <c r="F249" i="1"/>
  <c r="I246" i="1"/>
  <c r="I248" i="1"/>
  <c r="E245" i="1"/>
  <c r="D245" i="1"/>
  <c r="F245" i="1"/>
  <c r="H246" i="1"/>
  <c r="H248" i="1"/>
  <c r="G246" i="1"/>
  <c r="G248" i="1"/>
  <c r="D1016" i="1"/>
  <c r="E1016" i="1"/>
  <c r="I983" i="1"/>
  <c r="I984" i="1"/>
  <c r="I985" i="1"/>
  <c r="H983" i="1"/>
  <c r="H984" i="1"/>
  <c r="H985" i="1"/>
  <c r="G983" i="1"/>
  <c r="G984" i="1"/>
  <c r="G985" i="1"/>
  <c r="I783" i="1"/>
  <c r="I792" i="1"/>
  <c r="I793" i="1"/>
  <c r="I794" i="1"/>
  <c r="I795" i="1"/>
  <c r="I796" i="1"/>
  <c r="I797" i="1"/>
  <c r="H783" i="1"/>
  <c r="H792" i="1"/>
  <c r="H793" i="1"/>
  <c r="H794" i="1"/>
  <c r="H795" i="1"/>
  <c r="H796" i="1"/>
  <c r="H797" i="1"/>
  <c r="G783" i="1"/>
  <c r="G792" i="1"/>
  <c r="G793" i="1"/>
  <c r="G794" i="1"/>
  <c r="G795" i="1"/>
  <c r="G796" i="1"/>
  <c r="G797" i="1"/>
  <c r="D782" i="1"/>
  <c r="F782" i="1"/>
  <c r="I687" i="1"/>
  <c r="H687" i="1"/>
  <c r="G687" i="1"/>
  <c r="I609" i="1"/>
  <c r="H609" i="1"/>
  <c r="G609" i="1"/>
  <c r="D608" i="1"/>
  <c r="F608" i="1"/>
  <c r="E608" i="1"/>
  <c r="I484" i="1"/>
  <c r="I485" i="1"/>
  <c r="H484" i="1"/>
  <c r="H485" i="1"/>
  <c r="G484" i="1"/>
  <c r="G485" i="1"/>
  <c r="F73" i="1"/>
  <c r="E73" i="1"/>
  <c r="I782" i="1" l="1"/>
  <c r="G782" i="1"/>
  <c r="H782" i="1"/>
  <c r="I608" i="1"/>
  <c r="H608" i="1"/>
  <c r="G608" i="1"/>
  <c r="F269" i="1"/>
  <c r="F267" i="1" s="1"/>
  <c r="E269" i="1"/>
  <c r="E267" i="1" s="1"/>
  <c r="I270" i="1"/>
  <c r="H270" i="1"/>
  <c r="G270" i="1"/>
  <c r="I252" i="1" l="1"/>
  <c r="H269" i="1"/>
  <c r="G267" i="1"/>
  <c r="H267" i="1"/>
  <c r="G269" i="1"/>
  <c r="I267" i="1"/>
  <c r="I269" i="1"/>
  <c r="G252" i="1"/>
  <c r="H252" i="1"/>
  <c r="F885" i="1"/>
  <c r="E885" i="1"/>
  <c r="D885" i="1"/>
  <c r="I901" i="1"/>
  <c r="I902" i="1"/>
  <c r="I903" i="1"/>
  <c r="I904" i="1"/>
  <c r="I906" i="1"/>
  <c r="H901" i="1"/>
  <c r="H902" i="1"/>
  <c r="H903" i="1"/>
  <c r="H904" i="1"/>
  <c r="H906" i="1"/>
  <c r="H800" i="1"/>
  <c r="G800" i="1"/>
  <c r="F799" i="1"/>
  <c r="F780" i="1" s="1"/>
  <c r="E799" i="1"/>
  <c r="E780" i="1" s="1"/>
  <c r="D799" i="1"/>
  <c r="D780" i="1" s="1"/>
  <c r="G885" i="1" l="1"/>
  <c r="I885" i="1"/>
  <c r="H885" i="1"/>
  <c r="H799" i="1"/>
  <c r="G799" i="1"/>
  <c r="I799" i="1"/>
  <c r="I749" i="1"/>
  <c r="H749" i="1"/>
  <c r="G749" i="1"/>
  <c r="I706" i="1"/>
  <c r="I707" i="1"/>
  <c r="I708" i="1"/>
  <c r="I709" i="1"/>
  <c r="I710" i="1"/>
  <c r="I739" i="1"/>
  <c r="I740" i="1"/>
  <c r="I745" i="1"/>
  <c r="I746" i="1"/>
  <c r="I747" i="1"/>
  <c r="H706" i="1"/>
  <c r="H707" i="1"/>
  <c r="H708" i="1"/>
  <c r="H709" i="1"/>
  <c r="H710" i="1"/>
  <c r="H739" i="1"/>
  <c r="H740" i="1"/>
  <c r="H745" i="1"/>
  <c r="H746" i="1"/>
  <c r="H747" i="1"/>
  <c r="G706" i="1"/>
  <c r="G707" i="1"/>
  <c r="G708" i="1"/>
  <c r="G709" i="1"/>
  <c r="G710" i="1"/>
  <c r="G739" i="1"/>
  <c r="G740" i="1"/>
  <c r="G745" i="1"/>
  <c r="G746" i="1"/>
  <c r="G747" i="1"/>
  <c r="F675" i="1"/>
  <c r="I678" i="1"/>
  <c r="I679" i="1"/>
  <c r="I680" i="1"/>
  <c r="H678" i="1"/>
  <c r="H679" i="1"/>
  <c r="H680" i="1"/>
  <c r="G678" i="1"/>
  <c r="G679" i="1"/>
  <c r="G680" i="1"/>
  <c r="E677" i="1"/>
  <c r="F677" i="1"/>
  <c r="D677" i="1"/>
  <c r="I676" i="1"/>
  <c r="H676" i="1"/>
  <c r="G676" i="1"/>
  <c r="E675" i="1"/>
  <c r="D675" i="1"/>
  <c r="I663" i="1"/>
  <c r="H663" i="1"/>
  <c r="G663" i="1"/>
  <c r="G780" i="1" l="1"/>
  <c r="H780" i="1"/>
  <c r="I780" i="1"/>
  <c r="H662" i="1"/>
  <c r="I662" i="1"/>
  <c r="G675" i="1"/>
  <c r="G662" i="1"/>
  <c r="G677" i="1"/>
  <c r="I675" i="1"/>
  <c r="H675" i="1"/>
  <c r="H677" i="1"/>
  <c r="I677" i="1"/>
  <c r="I52" i="1" l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H42" i="1"/>
  <c r="G42" i="1"/>
  <c r="G329" i="1" l="1"/>
  <c r="D249" i="1"/>
  <c r="G250" i="1"/>
  <c r="H250" i="1"/>
  <c r="I243" i="1"/>
  <c r="I244" i="1"/>
  <c r="H243" i="1"/>
  <c r="H244" i="1"/>
  <c r="G243" i="1"/>
  <c r="G244" i="1"/>
  <c r="I1012" i="1"/>
  <c r="I1011" i="1"/>
  <c r="H1012" i="1"/>
  <c r="H1011" i="1"/>
  <c r="G1011" i="1"/>
  <c r="I841" i="1"/>
  <c r="I851" i="1"/>
  <c r="I852" i="1"/>
  <c r="I853" i="1"/>
  <c r="I854" i="1"/>
  <c r="I855" i="1"/>
  <c r="I856" i="1"/>
  <c r="I857" i="1"/>
  <c r="I858" i="1"/>
  <c r="I859" i="1"/>
  <c r="H841" i="1"/>
  <c r="H851" i="1"/>
  <c r="H852" i="1"/>
  <c r="H853" i="1"/>
  <c r="H854" i="1"/>
  <c r="H855" i="1"/>
  <c r="H856" i="1"/>
  <c r="H857" i="1"/>
  <c r="H858" i="1"/>
  <c r="H859" i="1"/>
  <c r="G841" i="1"/>
  <c r="G851" i="1"/>
  <c r="G852" i="1"/>
  <c r="G853" i="1"/>
  <c r="G854" i="1"/>
  <c r="G855" i="1"/>
  <c r="G856" i="1"/>
  <c r="G857" i="1"/>
  <c r="G858" i="1"/>
  <c r="G859" i="1"/>
  <c r="I800" i="1"/>
  <c r="I699" i="1"/>
  <c r="I700" i="1"/>
  <c r="I702" i="1"/>
  <c r="I703" i="1"/>
  <c r="I705" i="1"/>
  <c r="H699" i="1"/>
  <c r="H700" i="1"/>
  <c r="H702" i="1"/>
  <c r="H703" i="1"/>
  <c r="H705" i="1"/>
  <c r="G699" i="1"/>
  <c r="G700" i="1"/>
  <c r="G702" i="1"/>
  <c r="G703" i="1"/>
  <c r="G705" i="1"/>
  <c r="I658" i="1"/>
  <c r="H658" i="1"/>
  <c r="G658" i="1"/>
  <c r="I580" i="1"/>
  <c r="I581" i="1"/>
  <c r="I582" i="1"/>
  <c r="I583" i="1"/>
  <c r="I584" i="1"/>
  <c r="I585" i="1"/>
  <c r="I586" i="1"/>
  <c r="H580" i="1"/>
  <c r="H581" i="1"/>
  <c r="H582" i="1"/>
  <c r="H583" i="1"/>
  <c r="H584" i="1"/>
  <c r="H585" i="1"/>
  <c r="H586" i="1"/>
  <c r="G580" i="1"/>
  <c r="G581" i="1"/>
  <c r="G582" i="1"/>
  <c r="G583" i="1"/>
  <c r="G584" i="1"/>
  <c r="G585" i="1"/>
  <c r="G586" i="1"/>
  <c r="I251" i="1" l="1"/>
  <c r="H251" i="1"/>
  <c r="G251" i="1"/>
  <c r="I250" i="1"/>
  <c r="H249" i="1"/>
  <c r="I492" i="1"/>
  <c r="I511" i="1"/>
  <c r="I512" i="1"/>
  <c r="I513" i="1"/>
  <c r="I514" i="1"/>
  <c r="I515" i="1"/>
  <c r="I517" i="1"/>
  <c r="I518" i="1"/>
  <c r="H492" i="1"/>
  <c r="H511" i="1"/>
  <c r="H512" i="1"/>
  <c r="H513" i="1"/>
  <c r="H514" i="1"/>
  <c r="H515" i="1"/>
  <c r="H517" i="1"/>
  <c r="H518" i="1"/>
  <c r="G492" i="1"/>
  <c r="G511" i="1"/>
  <c r="G512" i="1"/>
  <c r="G513" i="1"/>
  <c r="G514" i="1"/>
  <c r="G515" i="1"/>
  <c r="G517" i="1"/>
  <c r="G518" i="1"/>
  <c r="I469" i="1"/>
  <c r="I470" i="1"/>
  <c r="I471" i="1"/>
  <c r="I486" i="1"/>
  <c r="H469" i="1"/>
  <c r="H470" i="1"/>
  <c r="H471" i="1"/>
  <c r="H486" i="1"/>
  <c r="G469" i="1"/>
  <c r="G470" i="1"/>
  <c r="G486" i="1"/>
  <c r="G467" i="1"/>
  <c r="I406" i="1"/>
  <c r="I407" i="1"/>
  <c r="I408" i="1"/>
  <c r="I409" i="1"/>
  <c r="I410" i="1"/>
  <c r="I411" i="1"/>
  <c r="I412" i="1"/>
  <c r="I413" i="1"/>
  <c r="I414" i="1"/>
  <c r="H406" i="1"/>
  <c r="H407" i="1"/>
  <c r="H408" i="1"/>
  <c r="H409" i="1"/>
  <c r="H411" i="1"/>
  <c r="H412" i="1"/>
  <c r="H413" i="1"/>
  <c r="H414" i="1"/>
  <c r="G406" i="1"/>
  <c r="G407" i="1"/>
  <c r="G408" i="1"/>
  <c r="G409" i="1"/>
  <c r="G410" i="1"/>
  <c r="G411" i="1"/>
  <c r="G412" i="1"/>
  <c r="G413" i="1"/>
  <c r="G414" i="1"/>
  <c r="F278" i="1"/>
  <c r="G249" i="1" l="1"/>
  <c r="I249" i="1"/>
  <c r="I195" i="1" l="1"/>
  <c r="H195" i="1"/>
  <c r="G195" i="1"/>
  <c r="F1016" i="1"/>
  <c r="I691" i="1"/>
  <c r="H691" i="1"/>
  <c r="D690" i="1"/>
  <c r="F690" i="1"/>
  <c r="E690" i="1"/>
  <c r="F688" i="1"/>
  <c r="E688" i="1"/>
  <c r="D688" i="1"/>
  <c r="E656" i="1"/>
  <c r="F656" i="1"/>
  <c r="D656" i="1"/>
  <c r="E328" i="1"/>
  <c r="D328" i="1"/>
  <c r="F328" i="1"/>
  <c r="F313" i="1"/>
  <c r="E313" i="1"/>
  <c r="D313" i="1"/>
  <c r="G41" i="1"/>
  <c r="E1014" i="1"/>
  <c r="D1014" i="1"/>
  <c r="I1004" i="1"/>
  <c r="I1005" i="1"/>
  <c r="H1004" i="1"/>
  <c r="H1005" i="1"/>
  <c r="G1004" i="1"/>
  <c r="G1005" i="1"/>
  <c r="G313" i="1" l="1"/>
  <c r="F276" i="1"/>
  <c r="H313" i="1"/>
  <c r="I313" i="1"/>
  <c r="I861" i="1"/>
  <c r="H861" i="1"/>
  <c r="G861" i="1"/>
  <c r="F860" i="1"/>
  <c r="E860" i="1"/>
  <c r="D860" i="1"/>
  <c r="I696" i="1"/>
  <c r="I697" i="1"/>
  <c r="I698" i="1"/>
  <c r="H696" i="1"/>
  <c r="H697" i="1"/>
  <c r="H698" i="1"/>
  <c r="G696" i="1"/>
  <c r="G697" i="1"/>
  <c r="G698" i="1"/>
  <c r="I689" i="1"/>
  <c r="H689" i="1"/>
  <c r="G689" i="1"/>
  <c r="I688" i="1"/>
  <c r="I686" i="1"/>
  <c r="H686" i="1"/>
  <c r="G686" i="1"/>
  <c r="F685" i="1"/>
  <c r="E685" i="1"/>
  <c r="D685" i="1"/>
  <c r="D641" i="1"/>
  <c r="E641" i="1"/>
  <c r="F641" i="1"/>
  <c r="I490" i="1"/>
  <c r="I491" i="1"/>
  <c r="H490" i="1"/>
  <c r="H491" i="1"/>
  <c r="G489" i="1"/>
  <c r="G490" i="1"/>
  <c r="G491" i="1"/>
  <c r="I383" i="1"/>
  <c r="H383" i="1"/>
  <c r="G383" i="1"/>
  <c r="F335" i="1"/>
  <c r="I328" i="1"/>
  <c r="I329" i="1"/>
  <c r="H328" i="1"/>
  <c r="H329" i="1"/>
  <c r="G328" i="1"/>
  <c r="G214" i="1"/>
  <c r="G215" i="1"/>
  <c r="H41" i="1"/>
  <c r="I685" i="1" l="1"/>
  <c r="G685" i="1"/>
  <c r="G688" i="1"/>
  <c r="H688" i="1"/>
  <c r="H685" i="1"/>
  <c r="G656" i="1"/>
  <c r="I656" i="1"/>
  <c r="G641" i="1"/>
  <c r="H641" i="1"/>
  <c r="H656" i="1"/>
  <c r="I641" i="1"/>
  <c r="G382" i="1"/>
  <c r="H382" i="1"/>
  <c r="I382" i="1"/>
  <c r="H1018" i="1"/>
  <c r="G1018" i="1"/>
  <c r="H1017" i="1"/>
  <c r="G1017" i="1"/>
  <c r="F1014" i="1"/>
  <c r="G1016" i="1" l="1"/>
  <c r="H1016" i="1"/>
  <c r="G1014" i="1"/>
  <c r="H1014" i="1"/>
  <c r="G71" i="1"/>
  <c r="G69" i="1"/>
  <c r="F216" i="1" l="1"/>
  <c r="E216" i="1"/>
  <c r="E192" i="1" s="1"/>
  <c r="D216" i="1"/>
  <c r="D192" i="1" s="1"/>
  <c r="I245" i="1"/>
  <c r="H245" i="1"/>
  <c r="G245" i="1"/>
  <c r="H218" i="1"/>
  <c r="H219" i="1"/>
  <c r="H220" i="1"/>
  <c r="H221" i="1"/>
  <c r="H222" i="1"/>
  <c r="H217" i="1"/>
  <c r="G218" i="1"/>
  <c r="G219" i="1"/>
  <c r="G220" i="1"/>
  <c r="G221" i="1"/>
  <c r="G222" i="1"/>
  <c r="G217" i="1"/>
  <c r="F487" i="1"/>
  <c r="D487" i="1"/>
  <c r="I489" i="1"/>
  <c r="H489" i="1"/>
  <c r="I488" i="1"/>
  <c r="H488" i="1"/>
  <c r="G488" i="1"/>
  <c r="I395" i="1"/>
  <c r="I396" i="1"/>
  <c r="I397" i="1"/>
  <c r="I398" i="1"/>
  <c r="I399" i="1"/>
  <c r="I400" i="1"/>
  <c r="I401" i="1"/>
  <c r="I402" i="1"/>
  <c r="I404" i="1"/>
  <c r="I405" i="1"/>
  <c r="H395" i="1"/>
  <c r="H396" i="1"/>
  <c r="H397" i="1"/>
  <c r="H398" i="1"/>
  <c r="H399" i="1"/>
  <c r="H400" i="1"/>
  <c r="H401" i="1"/>
  <c r="H402" i="1"/>
  <c r="H404" i="1"/>
  <c r="H405" i="1"/>
  <c r="G395" i="1"/>
  <c r="G396" i="1"/>
  <c r="G397" i="1"/>
  <c r="G398" i="1"/>
  <c r="G399" i="1"/>
  <c r="G400" i="1"/>
  <c r="G401" i="1"/>
  <c r="G402" i="1"/>
  <c r="G404" i="1"/>
  <c r="G405" i="1"/>
  <c r="E278" i="1"/>
  <c r="E276" i="1" s="1"/>
  <c r="D278" i="1"/>
  <c r="D276" i="1" s="1"/>
  <c r="I954" i="1"/>
  <c r="I956" i="1"/>
  <c r="I957" i="1"/>
  <c r="I958" i="1"/>
  <c r="I959" i="1"/>
  <c r="I960" i="1"/>
  <c r="I961" i="1"/>
  <c r="I962" i="1"/>
  <c r="I963" i="1"/>
  <c r="I964" i="1"/>
  <c r="I965" i="1"/>
  <c r="I966" i="1"/>
  <c r="I968" i="1"/>
  <c r="I972" i="1"/>
  <c r="I973" i="1"/>
  <c r="I974" i="1"/>
  <c r="H954" i="1"/>
  <c r="H956" i="1"/>
  <c r="H957" i="1"/>
  <c r="H958" i="1"/>
  <c r="H959" i="1"/>
  <c r="H960" i="1"/>
  <c r="H961" i="1"/>
  <c r="H962" i="1"/>
  <c r="H963" i="1"/>
  <c r="H964" i="1"/>
  <c r="H965" i="1"/>
  <c r="H966" i="1"/>
  <c r="H968" i="1"/>
  <c r="H972" i="1"/>
  <c r="H973" i="1"/>
  <c r="H974" i="1"/>
  <c r="H977" i="1"/>
  <c r="G973" i="1"/>
  <c r="G974" i="1"/>
  <c r="E829" i="1"/>
  <c r="F829" i="1"/>
  <c r="D829" i="1"/>
  <c r="I839" i="1"/>
  <c r="H839" i="1"/>
  <c r="G839" i="1"/>
  <c r="E748" i="1"/>
  <c r="F748" i="1"/>
  <c r="D748" i="1"/>
  <c r="E673" i="1"/>
  <c r="E660" i="1" s="1"/>
  <c r="F673" i="1"/>
  <c r="F660" i="1" s="1"/>
  <c r="D673" i="1"/>
  <c r="D660" i="1" s="1"/>
  <c r="I674" i="1"/>
  <c r="H674" i="1"/>
  <c r="F190" i="1" l="1"/>
  <c r="F192" i="1"/>
  <c r="I192" i="1" s="1"/>
  <c r="I278" i="1"/>
  <c r="H276" i="1"/>
  <c r="E827" i="1"/>
  <c r="D683" i="1"/>
  <c r="F827" i="1"/>
  <c r="G276" i="1"/>
  <c r="F683" i="1"/>
  <c r="E683" i="1"/>
  <c r="G673" i="1"/>
  <c r="G216" i="1"/>
  <c r="H216" i="1"/>
  <c r="H487" i="1"/>
  <c r="G487" i="1"/>
  <c r="G674" i="1"/>
  <c r="E613" i="1"/>
  <c r="E611" i="1" s="1"/>
  <c r="F613" i="1"/>
  <c r="F611" i="1" s="1"/>
  <c r="D613" i="1"/>
  <c r="D611" i="1" s="1"/>
  <c r="E587" i="1"/>
  <c r="F587" i="1"/>
  <c r="D587" i="1"/>
  <c r="E561" i="1"/>
  <c r="I568" i="1"/>
  <c r="I569" i="1"/>
  <c r="H568" i="1"/>
  <c r="H569" i="1"/>
  <c r="G568" i="1"/>
  <c r="G569" i="1"/>
  <c r="I563" i="1"/>
  <c r="H563" i="1"/>
  <c r="G563" i="1"/>
  <c r="H192" i="1" l="1"/>
  <c r="G192" i="1"/>
  <c r="G683" i="1"/>
  <c r="F523" i="1"/>
  <c r="F521" i="1" s="1"/>
  <c r="E523" i="1"/>
  <c r="E521" i="1" s="1"/>
  <c r="D523" i="1"/>
  <c r="D521" i="1" s="1"/>
  <c r="I538" i="1"/>
  <c r="I552" i="1"/>
  <c r="H538" i="1"/>
  <c r="H552" i="1"/>
  <c r="G538" i="1"/>
  <c r="G552" i="1"/>
  <c r="I532" i="1"/>
  <c r="I533" i="1"/>
  <c r="I535" i="1"/>
  <c r="I536" i="1"/>
  <c r="I537" i="1"/>
  <c r="H532" i="1"/>
  <c r="H533" i="1"/>
  <c r="H535" i="1"/>
  <c r="H536" i="1"/>
  <c r="H537" i="1"/>
  <c r="G532" i="1"/>
  <c r="G533" i="1"/>
  <c r="G535" i="1"/>
  <c r="G536" i="1"/>
  <c r="G537" i="1"/>
  <c r="I531" i="1"/>
  <c r="H531" i="1"/>
  <c r="G531" i="1"/>
  <c r="E335" i="1"/>
  <c r="D190" i="1" l="1"/>
  <c r="I218" i="1"/>
  <c r="I219" i="1"/>
  <c r="E190" i="1"/>
  <c r="I214" i="1"/>
  <c r="I215" i="1"/>
  <c r="H214" i="1"/>
  <c r="H215" i="1"/>
  <c r="G190" i="1" l="1"/>
  <c r="H190" i="1"/>
  <c r="I190" i="1"/>
  <c r="G154" i="1"/>
  <c r="G169" i="1"/>
  <c r="H154" i="1"/>
  <c r="H169" i="1"/>
  <c r="I153" i="1"/>
  <c r="I154" i="1"/>
  <c r="I169" i="1"/>
  <c r="H153" i="1"/>
  <c r="G153" i="1"/>
  <c r="G152" i="1"/>
  <c r="H152" i="1"/>
  <c r="I152" i="1"/>
  <c r="G151" i="1"/>
  <c r="H151" i="1"/>
  <c r="I151" i="1"/>
  <c r="G150" i="1"/>
  <c r="H150" i="1"/>
  <c r="I150" i="1"/>
  <c r="I149" i="1"/>
  <c r="H149" i="1"/>
  <c r="G149" i="1"/>
  <c r="I48" i="1" l="1"/>
  <c r="I49" i="1"/>
  <c r="H48" i="1"/>
  <c r="H49" i="1"/>
  <c r="G48" i="1"/>
  <c r="G49" i="1"/>
  <c r="H527" i="1"/>
  <c r="H530" i="1"/>
  <c r="H526" i="1"/>
  <c r="G524" i="1"/>
  <c r="G526" i="1"/>
  <c r="G527" i="1"/>
  <c r="G530" i="1"/>
  <c r="I526" i="1"/>
  <c r="I527" i="1"/>
  <c r="I830" i="1"/>
  <c r="D827" i="1"/>
  <c r="G840" i="1"/>
  <c r="G15" i="1" l="1"/>
  <c r="H15" i="1"/>
  <c r="I487" i="1" l="1"/>
  <c r="E980" i="1"/>
  <c r="F980" i="1"/>
  <c r="G981" i="1"/>
  <c r="H981" i="1"/>
  <c r="I981" i="1"/>
  <c r="G567" i="1"/>
  <c r="H567" i="1"/>
  <c r="I567" i="1"/>
  <c r="G566" i="1"/>
  <c r="H566" i="1"/>
  <c r="I566" i="1"/>
  <c r="G565" i="1"/>
  <c r="H565" i="1"/>
  <c r="I565" i="1"/>
  <c r="G560" i="1"/>
  <c r="H560" i="1"/>
  <c r="I560" i="1"/>
  <c r="G559" i="1"/>
  <c r="H559" i="1"/>
  <c r="I559" i="1"/>
  <c r="G558" i="1"/>
  <c r="H558" i="1"/>
  <c r="I558" i="1"/>
  <c r="G557" i="1"/>
  <c r="H557" i="1"/>
  <c r="I557" i="1"/>
  <c r="G556" i="1"/>
  <c r="H556" i="1"/>
  <c r="I556" i="1"/>
  <c r="G555" i="1"/>
  <c r="H555" i="1"/>
  <c r="I555" i="1"/>
  <c r="G554" i="1"/>
  <c r="H554" i="1"/>
  <c r="I554" i="1"/>
  <c r="G553" i="1"/>
  <c r="H553" i="1"/>
  <c r="I553" i="1"/>
  <c r="G367" i="1"/>
  <c r="H367" i="1"/>
  <c r="I367" i="1"/>
  <c r="D364" i="1"/>
  <c r="D333" i="1" s="1"/>
  <c r="G336" i="1"/>
  <c r="I336" i="1"/>
  <c r="H336" i="1"/>
  <c r="I980" i="1" l="1"/>
  <c r="H980" i="1"/>
  <c r="G980" i="1"/>
  <c r="F1006" i="1" l="1"/>
  <c r="F908" i="1" s="1"/>
  <c r="E1006" i="1"/>
  <c r="E908" i="1" s="1"/>
  <c r="D1006" i="1"/>
  <c r="I1008" i="1"/>
  <c r="F802" i="1"/>
  <c r="E802" i="1"/>
  <c r="D802" i="1"/>
  <c r="H587" i="1"/>
  <c r="G591" i="1"/>
  <c r="H591" i="1"/>
  <c r="I591" i="1"/>
  <c r="G590" i="1"/>
  <c r="H590" i="1"/>
  <c r="I590" i="1"/>
  <c r="G589" i="1"/>
  <c r="H589" i="1"/>
  <c r="I589" i="1"/>
  <c r="I588" i="1"/>
  <c r="H588" i="1"/>
  <c r="G588" i="1"/>
  <c r="G562" i="1"/>
  <c r="H562" i="1"/>
  <c r="I562" i="1"/>
  <c r="G564" i="1"/>
  <c r="H564" i="1"/>
  <c r="I564" i="1"/>
  <c r="H1008" i="1"/>
  <c r="G1008" i="1"/>
  <c r="G977" i="1"/>
  <c r="I977" i="1"/>
  <c r="G836" i="1"/>
  <c r="H836" i="1"/>
  <c r="I836" i="1"/>
  <c r="H840" i="1"/>
  <c r="I840" i="1"/>
  <c r="D466" i="1"/>
  <c r="G468" i="1"/>
  <c r="H468" i="1"/>
  <c r="I468" i="1"/>
  <c r="I220" i="1"/>
  <c r="I221" i="1"/>
  <c r="I222" i="1"/>
  <c r="I217" i="1"/>
  <c r="D36" i="1"/>
  <c r="E36" i="1"/>
  <c r="F36" i="1"/>
  <c r="I1007" i="1"/>
  <c r="H1007" i="1"/>
  <c r="G1007" i="1"/>
  <c r="I1003" i="1"/>
  <c r="H1003" i="1"/>
  <c r="G1003" i="1"/>
  <c r="I1002" i="1"/>
  <c r="H1002" i="1"/>
  <c r="G1002" i="1"/>
  <c r="I1001" i="1"/>
  <c r="H1001" i="1"/>
  <c r="G1001" i="1"/>
  <c r="I1000" i="1"/>
  <c r="H1000" i="1"/>
  <c r="G1000" i="1"/>
  <c r="I999" i="1"/>
  <c r="H999" i="1"/>
  <c r="G999" i="1"/>
  <c r="I998" i="1"/>
  <c r="H998" i="1"/>
  <c r="G998" i="1"/>
  <c r="I997" i="1"/>
  <c r="H997" i="1"/>
  <c r="G997" i="1"/>
  <c r="I996" i="1"/>
  <c r="H996" i="1"/>
  <c r="G996" i="1"/>
  <c r="I995" i="1"/>
  <c r="H995" i="1"/>
  <c r="G995" i="1"/>
  <c r="I994" i="1"/>
  <c r="H994" i="1"/>
  <c r="G994" i="1"/>
  <c r="I993" i="1"/>
  <c r="H993" i="1"/>
  <c r="G993" i="1"/>
  <c r="I992" i="1"/>
  <c r="H992" i="1"/>
  <c r="G992" i="1"/>
  <c r="I991" i="1"/>
  <c r="H991" i="1"/>
  <c r="G991" i="1"/>
  <c r="I990" i="1"/>
  <c r="H990" i="1"/>
  <c r="G990" i="1"/>
  <c r="I989" i="1"/>
  <c r="H989" i="1"/>
  <c r="G989" i="1"/>
  <c r="I988" i="1"/>
  <c r="H988" i="1"/>
  <c r="G988" i="1"/>
  <c r="I987" i="1"/>
  <c r="H987" i="1"/>
  <c r="G987" i="1"/>
  <c r="I986" i="1"/>
  <c r="H986" i="1"/>
  <c r="G986" i="1"/>
  <c r="I982" i="1"/>
  <c r="H982" i="1"/>
  <c r="G982" i="1"/>
  <c r="I914" i="1"/>
  <c r="H914" i="1"/>
  <c r="G914" i="1"/>
  <c r="I913" i="1"/>
  <c r="H913" i="1"/>
  <c r="G913" i="1"/>
  <c r="I862" i="1"/>
  <c r="H862" i="1"/>
  <c r="G862" i="1"/>
  <c r="I835" i="1"/>
  <c r="H835" i="1"/>
  <c r="G835" i="1"/>
  <c r="I831" i="1"/>
  <c r="H831" i="1"/>
  <c r="G831" i="1"/>
  <c r="I760" i="1"/>
  <c r="H760" i="1"/>
  <c r="G760" i="1"/>
  <c r="I616" i="1"/>
  <c r="H616" i="1"/>
  <c r="G616" i="1"/>
  <c r="I614" i="1"/>
  <c r="H614" i="1"/>
  <c r="G614" i="1"/>
  <c r="I530" i="1"/>
  <c r="I524" i="1"/>
  <c r="H524" i="1"/>
  <c r="I467" i="1"/>
  <c r="H467" i="1"/>
  <c r="I418" i="1"/>
  <c r="H418" i="1"/>
  <c r="G418" i="1"/>
  <c r="I417" i="1"/>
  <c r="H417" i="1"/>
  <c r="G417" i="1"/>
  <c r="I416" i="1"/>
  <c r="H416" i="1"/>
  <c r="G416" i="1"/>
  <c r="I394" i="1"/>
  <c r="H394" i="1"/>
  <c r="G394" i="1"/>
  <c r="I393" i="1"/>
  <c r="H393" i="1"/>
  <c r="G393" i="1"/>
  <c r="I392" i="1"/>
  <c r="H392" i="1"/>
  <c r="G392" i="1"/>
  <c r="I391" i="1"/>
  <c r="H391" i="1"/>
  <c r="G391" i="1"/>
  <c r="I390" i="1"/>
  <c r="H390" i="1"/>
  <c r="G390" i="1"/>
  <c r="I389" i="1"/>
  <c r="H389" i="1"/>
  <c r="G389" i="1"/>
  <c r="I388" i="1"/>
  <c r="H388" i="1"/>
  <c r="G388" i="1"/>
  <c r="I370" i="1"/>
  <c r="H370" i="1"/>
  <c r="G370" i="1"/>
  <c r="I369" i="1"/>
  <c r="H369" i="1"/>
  <c r="G369" i="1"/>
  <c r="I368" i="1"/>
  <c r="H368" i="1"/>
  <c r="G368" i="1"/>
  <c r="I366" i="1"/>
  <c r="H366" i="1"/>
  <c r="G366" i="1"/>
  <c r="I365" i="1"/>
  <c r="H365" i="1"/>
  <c r="G365" i="1"/>
  <c r="I279" i="1"/>
  <c r="H279" i="1"/>
  <c r="G279" i="1"/>
  <c r="I148" i="1"/>
  <c r="H148" i="1"/>
  <c r="G148" i="1"/>
  <c r="I51" i="1"/>
  <c r="H51" i="1"/>
  <c r="G51" i="1"/>
  <c r="I50" i="1"/>
  <c r="H50" i="1"/>
  <c r="G50" i="1"/>
  <c r="I47" i="1"/>
  <c r="H47" i="1"/>
  <c r="G47" i="1"/>
  <c r="H46" i="1"/>
  <c r="G46" i="1"/>
  <c r="H45" i="1"/>
  <c r="G45" i="1"/>
  <c r="H44" i="1"/>
  <c r="F466" i="1"/>
  <c r="F415" i="1"/>
  <c r="F364" i="1"/>
  <c r="F333" i="1" s="1"/>
  <c r="F147" i="1"/>
  <c r="I43" i="1"/>
  <c r="F13" i="1" l="1"/>
  <c r="I36" i="1"/>
  <c r="D908" i="1"/>
  <c r="G660" i="1"/>
  <c r="H660" i="1"/>
  <c r="F385" i="1"/>
  <c r="G758" i="1"/>
  <c r="H1006" i="1"/>
  <c r="I1006" i="1"/>
  <c r="G1006" i="1"/>
  <c r="G587" i="1"/>
  <c r="I587" i="1"/>
  <c r="H561" i="1"/>
  <c r="G561" i="1"/>
  <c r="I561" i="1"/>
  <c r="G695" i="1"/>
  <c r="I673" i="1"/>
  <c r="I802" i="1"/>
  <c r="I695" i="1"/>
  <c r="H758" i="1"/>
  <c r="I758" i="1"/>
  <c r="H673" i="1"/>
  <c r="I863" i="1"/>
  <c r="H695" i="1"/>
  <c r="H748" i="1"/>
  <c r="H860" i="1"/>
  <c r="G613" i="1"/>
  <c r="G690" i="1"/>
  <c r="G829" i="1"/>
  <c r="G910" i="1"/>
  <c r="H690" i="1"/>
  <c r="H910" i="1"/>
  <c r="I748" i="1"/>
  <c r="I860" i="1"/>
  <c r="G748" i="1"/>
  <c r="G860" i="1"/>
  <c r="I613" i="1"/>
  <c r="I690" i="1"/>
  <c r="I829" i="1"/>
  <c r="H613" i="1"/>
  <c r="H804" i="1"/>
  <c r="H829" i="1"/>
  <c r="I804" i="1"/>
  <c r="I910" i="1"/>
  <c r="E466" i="1"/>
  <c r="H466" i="1"/>
  <c r="E415" i="1"/>
  <c r="G415" i="1" s="1"/>
  <c r="D415" i="1"/>
  <c r="H415" i="1" s="1"/>
  <c r="E387" i="1"/>
  <c r="G387" i="1" s="1"/>
  <c r="D387" i="1"/>
  <c r="E364" i="1"/>
  <c r="H364" i="1"/>
  <c r="F11" i="1" l="1"/>
  <c r="H827" i="1"/>
  <c r="G364" i="1"/>
  <c r="E333" i="1"/>
  <c r="E385" i="1"/>
  <c r="G385" i="1" s="1"/>
  <c r="I827" i="1"/>
  <c r="I908" i="1"/>
  <c r="I660" i="1"/>
  <c r="D385" i="1"/>
  <c r="G466" i="1"/>
  <c r="G802" i="1"/>
  <c r="I523" i="1"/>
  <c r="I611" i="1"/>
  <c r="H802" i="1"/>
  <c r="G908" i="1"/>
  <c r="I276" i="1"/>
  <c r="I335" i="1"/>
  <c r="H333" i="1"/>
  <c r="G827" i="1"/>
  <c r="H908" i="1"/>
  <c r="I683" i="1"/>
  <c r="G278" i="1"/>
  <c r="G335" i="1"/>
  <c r="G523" i="1"/>
  <c r="G521" i="1"/>
  <c r="H683" i="1"/>
  <c r="I364" i="1"/>
  <c r="I216" i="1"/>
  <c r="G611" i="1"/>
  <c r="I466" i="1"/>
  <c r="H611" i="1"/>
  <c r="H278" i="1"/>
  <c r="H335" i="1"/>
  <c r="H387" i="1"/>
  <c r="H523" i="1"/>
  <c r="I387" i="1"/>
  <c r="I415" i="1"/>
  <c r="E147" i="1"/>
  <c r="E13" i="1" s="1"/>
  <c r="D147" i="1"/>
  <c r="D13" i="1" s="1"/>
  <c r="D11" i="1" s="1"/>
  <c r="G73" i="1"/>
  <c r="G36" i="1"/>
  <c r="I11" i="1" l="1"/>
  <c r="E11" i="1"/>
  <c r="H11" i="1"/>
  <c r="I13" i="1"/>
  <c r="G333" i="1"/>
  <c r="H521" i="1"/>
  <c r="G43" i="1"/>
  <c r="G147" i="1"/>
  <c r="I521" i="1"/>
  <c r="H385" i="1"/>
  <c r="I385" i="1"/>
  <c r="I333" i="1"/>
  <c r="H147" i="1"/>
  <c r="I147" i="1"/>
  <c r="H73" i="1"/>
  <c r="I73" i="1"/>
  <c r="H43" i="1"/>
  <c r="H36" i="1"/>
  <c r="I15" i="1"/>
  <c r="G13" i="1" l="1"/>
  <c r="G11" i="1"/>
  <c r="H13" i="1"/>
</calcChain>
</file>

<file path=xl/sharedStrings.xml><?xml version="1.0" encoding="utf-8"?>
<sst xmlns="http://schemas.openxmlformats.org/spreadsheetml/2006/main" count="2428" uniqueCount="1397">
  <si>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</si>
  <si>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</si>
  <si>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</si>
  <si>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</si>
  <si>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</si>
  <si>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</si>
  <si>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</si>
  <si>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</si>
  <si>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</si>
  <si>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</si>
  <si>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</si>
  <si>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</si>
  <si>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</si>
  <si>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</si>
  <si>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</si>
  <si>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</si>
  <si>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</si>
  <si>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</si>
  <si>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</si>
  <si>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</si>
  <si>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</si>
  <si>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</si>
  <si>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</si>
  <si>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</si>
  <si>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</si>
  <si>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</si>
  <si>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</si>
  <si>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</si>
  <si>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</si>
  <si>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</si>
  <si>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</si>
  <si>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</si>
  <si>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</si>
  <si>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</si>
  <si>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</si>
  <si>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</si>
  <si>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Подпрограмма 1. "Благоустройство территории района"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</si>
  <si>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</si>
  <si>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</si>
  <si>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</si>
  <si>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</si>
  <si>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</si>
  <si>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</si>
  <si>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</si>
  <si>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</si>
  <si>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</si>
  <si>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</si>
  <si>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</si>
  <si>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</si>
  <si>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</si>
  <si>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</si>
  <si>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</si>
  <si>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</si>
  <si>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</si>
  <si>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</si>
  <si>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</si>
  <si>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</si>
  <si>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</si>
  <si>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</si>
  <si>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</si>
  <si>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</si>
  <si>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</si>
  <si>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</si>
  <si>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</si>
  <si>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</si>
  <si>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</si>
  <si>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</si>
  <si>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Оплата труда и начисления на оплату труда</t>
  </si>
  <si>
    <t>Гарантии и компенсации для лиц, работающих в Северо-Енисейском районе</t>
  </si>
  <si>
    <t>Услуги связи</t>
  </si>
  <si>
    <t>Транспортные услуги</t>
  </si>
  <si>
    <t>Коммунальные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</si>
  <si>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</si>
  <si>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</si>
  <si>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</si>
  <si>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0240000000</t>
  </si>
  <si>
    <t>0230080410</t>
  </si>
  <si>
    <t>0230080140</t>
  </si>
  <si>
    <t>0230000000</t>
  </si>
  <si>
    <t>0220080070</t>
  </si>
  <si>
    <t>0220080060</t>
  </si>
  <si>
    <t>0210080040</t>
  </si>
  <si>
    <t>0210000000</t>
  </si>
  <si>
    <t>0200000000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</si>
  <si>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</si>
  <si>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</si>
  <si>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</si>
  <si>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</si>
  <si>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</si>
  <si>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</si>
  <si>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</si>
  <si>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</si>
  <si>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</si>
  <si>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</si>
  <si>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0440087810</t>
  </si>
  <si>
    <t>0500000000</t>
  </si>
  <si>
    <t>0510000000</t>
  </si>
  <si>
    <t>0510082060</t>
  </si>
  <si>
    <t>0520000000</t>
  </si>
  <si>
    <t>Подпрограмма 2. "Обеспечение первичных мер пожарной безопасности в населенных пунктах района"</t>
  </si>
  <si>
    <t>0520082090</t>
  </si>
  <si>
    <t>0520082100</t>
  </si>
  <si>
    <t>0520082170</t>
  </si>
  <si>
    <t>0520082180</t>
  </si>
  <si>
    <t>0800000000</t>
  </si>
  <si>
    <t>0810000000</t>
  </si>
  <si>
    <t>0810082310</t>
  </si>
  <si>
    <t>0810082320</t>
  </si>
  <si>
    <t>0820000000</t>
  </si>
  <si>
    <t>0820082540</t>
  </si>
  <si>
    <t>0820082620</t>
  </si>
  <si>
    <t>0910083000</t>
  </si>
  <si>
    <t>0910083010</t>
  </si>
  <si>
    <t>0910083040</t>
  </si>
  <si>
    <t>0910083050</t>
  </si>
  <si>
    <t>0910083060</t>
  </si>
  <si>
    <t>0920000000</t>
  </si>
  <si>
    <t>0910000000</t>
  </si>
  <si>
    <t>0900000000</t>
  </si>
  <si>
    <t>1220000000</t>
  </si>
  <si>
    <t>1230000000</t>
  </si>
  <si>
    <t>1210000000</t>
  </si>
  <si>
    <t>1510000000</t>
  </si>
  <si>
    <t>1540000000</t>
  </si>
  <si>
    <t>1540084030</t>
  </si>
  <si>
    <t>1600000000</t>
  </si>
  <si>
    <t>1640000000</t>
  </si>
  <si>
    <t>1650000000</t>
  </si>
  <si>
    <t>1660000000</t>
  </si>
  <si>
    <t>1660084270</t>
  </si>
  <si>
    <t>1820000000</t>
  </si>
  <si>
    <t>2010085510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</si>
  <si>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</si>
  <si>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</si>
  <si>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</si>
  <si>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</si>
  <si>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</si>
  <si>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</si>
  <si>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</si>
  <si>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2120085580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</si>
  <si>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</si>
  <si>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</si>
  <si>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</si>
  <si>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</si>
  <si>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</si>
  <si>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</si>
  <si>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</si>
  <si>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2210086070</t>
  </si>
  <si>
    <t>2210086170</t>
  </si>
  <si>
    <t>2210086200</t>
  </si>
  <si>
    <t>2210086220</t>
  </si>
  <si>
    <t>2210086230</t>
  </si>
  <si>
    <t>2210086240</t>
  </si>
  <si>
    <t>2210086250</t>
  </si>
  <si>
    <t>2210086730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</si>
  <si>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</si>
  <si>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</si>
  <si>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</si>
  <si>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</si>
  <si>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</si>
  <si>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</si>
  <si>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</si>
  <si>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</si>
  <si>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</si>
  <si>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</si>
  <si>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</si>
  <si>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</si>
  <si>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</si>
  <si>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</si>
  <si>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</si>
  <si>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</si>
  <si>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</si>
  <si>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</si>
  <si>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2250000000</t>
  </si>
  <si>
    <t>2240000000</t>
  </si>
  <si>
    <t xml:space="preserve">Подпрограмма 5. "Обеспечение реализации муниципальной программы </t>
  </si>
  <si>
    <t>Иные выплаты персоналу учреждений, за исключением фонда оплаты труда</t>
  </si>
  <si>
    <t>0920080072</t>
  </si>
  <si>
    <t>0950000000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</si>
  <si>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</si>
  <si>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</si>
  <si>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мероприятий, посвященных празднованию Дня Победы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</si>
  <si>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</si>
  <si>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</si>
  <si>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1650080215</t>
  </si>
  <si>
    <t>1650080216</t>
  </si>
  <si>
    <t>2130080215</t>
  </si>
  <si>
    <t>2130080216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</si>
  <si>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</si>
  <si>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</si>
  <si>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</si>
  <si>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</si>
  <si>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</si>
  <si>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</si>
  <si>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</si>
  <si>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</si>
  <si>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</si>
  <si>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</si>
  <si>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</si>
  <si>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</si>
  <si>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</si>
  <si>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</si>
  <si>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</si>
  <si>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</si>
  <si>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</si>
  <si>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</si>
  <si>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0440000000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</si>
  <si>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</si>
  <si>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>0210080215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</si>
  <si>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</si>
  <si>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0410086681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</si>
  <si>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</si>
  <si>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</si>
  <si>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</si>
  <si>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</si>
  <si>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0520082160</t>
  </si>
  <si>
    <t>0920080073</t>
  </si>
  <si>
    <t>0920080074</t>
  </si>
  <si>
    <t>1640086681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</si>
  <si>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</si>
  <si>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</si>
  <si>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</si>
  <si>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</si>
  <si>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</si>
  <si>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Проведение межнационального этно-туристического фестиваля «СЭВЭКИ - Легенды Севера»</t>
  </si>
  <si>
    <t>Работы, услуги по содержанию имущества</t>
  </si>
  <si>
    <t>профинансировано (тыс.руб.)</t>
  </si>
  <si>
    <t>остаток (тыс.руб.)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</si>
  <si>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</si>
  <si>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</si>
  <si>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</si>
  <si>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</si>
  <si>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</si>
  <si>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Подпрограмма 3 «Профилактика правонарушений в районе»</t>
  </si>
  <si>
    <t>0530000000</t>
  </si>
  <si>
    <t>0530080336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</si>
  <si>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</si>
  <si>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</si>
  <si>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</si>
  <si>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1230080299</t>
  </si>
  <si>
    <t>Подпрограмма 1. «Стимулирование жилищного строительства на территории Северо-Енисейского района»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</si>
  <si>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</si>
  <si>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</si>
  <si>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</si>
  <si>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</si>
  <si>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Инженерно-геодезические изыскания территории населенных пунктов</t>
  </si>
  <si>
    <t>Содержание кладбища, п. Новая Калами</t>
  </si>
  <si>
    <t>2210086030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</si>
  <si>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</si>
  <si>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</si>
  <si>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</si>
  <si>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</si>
  <si>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</si>
  <si>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</si>
  <si>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</si>
  <si>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Приложение к письму администрации Северо-Енисейского  района                          
 от                               №</t>
  </si>
  <si>
    <t>0420081510</t>
  </si>
  <si>
    <t>0810082370</t>
  </si>
  <si>
    <t>Подпрограмма 4. «Обеспечение реализации муниципальной программы»</t>
  </si>
  <si>
    <t>0830000000</t>
  </si>
  <si>
    <t>1220083531</t>
  </si>
  <si>
    <t>2410074590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</si>
  <si>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</si>
  <si>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</si>
  <si>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</si>
  <si>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</si>
  <si>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2510076040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</si>
  <si>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</si>
  <si>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</si>
  <si>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Подпрограмма 3. «Реализация дополнительных мер социальной поддержки граждан»</t>
  </si>
  <si>
    <t>2530000000</t>
  </si>
  <si>
    <t>2530080506</t>
  </si>
  <si>
    <t>2530080507</t>
  </si>
  <si>
    <t>2530080508</t>
  </si>
  <si>
    <t>2530080510</t>
  </si>
  <si>
    <t>2530080511</t>
  </si>
  <si>
    <t>2530080512</t>
  </si>
  <si>
    <t>2530080513</t>
  </si>
  <si>
    <t>2530080532</t>
  </si>
  <si>
    <t>2530080533</t>
  </si>
  <si>
    <t>2530080535</t>
  </si>
  <si>
    <t>2530080537</t>
  </si>
  <si>
    <t>2530080538</t>
  </si>
  <si>
    <t>2540000000</t>
  </si>
  <si>
    <t>2540080516</t>
  </si>
  <si>
    <t>Расходы на организацию профессионального образования и дополнительного профессионального образования работников</t>
  </si>
  <si>
    <t>0250088011</t>
  </si>
  <si>
    <t>0440080599</t>
  </si>
  <si>
    <t>Устройство незамерзающих прорубей в естественных водных источниках</t>
  </si>
  <si>
    <t>0520082120</t>
  </si>
  <si>
    <t>Проведение цикла просветительских программ для детей дошкольного и младшего школьного возраста</t>
  </si>
  <si>
    <t>0810080615</t>
  </si>
  <si>
    <t>0840088011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</si>
  <si>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</si>
  <si>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</si>
  <si>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1230080415</t>
  </si>
  <si>
    <t>1230083560</t>
  </si>
  <si>
    <t>Выполнение кадастровых работ по оформлению межевых планов земельных участков</t>
  </si>
  <si>
    <t>Содержание территорий общего пользования (скверов, парков, зеленых зон, иных мест общего пользования), п. Тея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</si>
  <si>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</si>
  <si>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Содержание территорий общего пользования - скверов, парков, зеленых зон, иных мест общего пользования, п. Брянка</t>
  </si>
  <si>
    <t>Содержание территорий общего пользования, п. Вангаш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</si>
  <si>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</si>
  <si>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Отдельное мероприятие 4. «Услуги по обращению с животными без владельцев на территории Северо-Енисейского района»</t>
  </si>
  <si>
    <t>2550000000</t>
  </si>
  <si>
    <t>2550080150</t>
  </si>
  <si>
    <t>2560000000</t>
  </si>
  <si>
    <t>Обеспечение оплаты 100 % стоимости набора продуктов питания или готовых блюд и их транспортировки в лагерях труда и отдыха, организованных образовательными организациями Северо-Енисейского района в каникулярное время для организации двухразового питания</t>
  </si>
  <si>
    <t>Обеспечение оплаты 30 % стоимости набора продуктов питания или готовых блюд и их транспортировки в лагеря с дневным пребыванием детей</t>
  </si>
  <si>
    <t>Обеспечение оплаты 100 % стоимости услуг по сопровождению детей в краевые и муниципальные загородные оздоровительные лагеря, расположенные на территории края</t>
  </si>
  <si>
    <t>0440080647</t>
  </si>
  <si>
    <t>0440080652</t>
  </si>
  <si>
    <t>0440081530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</si>
  <si>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</si>
  <si>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0510082050</t>
  </si>
  <si>
    <t>Ремонт и обслуживание системы оповещения населения района на случай пожара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</si>
  <si>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школы искусства,гп Северо-Енисейский, ул. Маяковского, 10А</t>
  </si>
  <si>
    <t>Проведение районной акции «Североенисейцы-Защитникам Отечества» в рамках празднования Дня Победы</t>
  </si>
  <si>
    <t>0820080673</t>
  </si>
  <si>
    <t>0820080674</t>
  </si>
  <si>
    <t>0820082610</t>
  </si>
  <si>
    <t>Подпрограмма 3. "Развитие сельского хозяйства на территории Северо-Енисейского раойна"</t>
  </si>
  <si>
    <t>Подпрограмма 4. "Обеспечение реализации общественных и гражданских инициатив, поддержка социально ориентированных некоммерческих организаций"</t>
  </si>
  <si>
    <t>1520000000</t>
  </si>
  <si>
    <t>Субсидия на оказание финансовой поддержки социально ориентированным некоммерческим организациям</t>
  </si>
  <si>
    <t>1520080374</t>
  </si>
  <si>
    <t>Подпрограмма 5. «Поддержка местных инициатив»</t>
  </si>
  <si>
    <t>1560000000</t>
  </si>
  <si>
    <t>Строительство коммунальной и транспортной инфраструктуры объекта «Микрорайон «Сосновый бор», гп Северо-Енисейский</t>
  </si>
  <si>
    <t>1610080375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</si>
  <si>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строительства 16 квартирного дома, ул. Новая, 9А, п. Брянка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</si>
  <si>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объекта: "60 квартирный дом, ул. Карла Маркса, 52А/2, гп. Северо-Енисейский</t>
  </si>
  <si>
    <t>1640080379</t>
  </si>
  <si>
    <t>1640080417</t>
  </si>
  <si>
    <t>Отдельное мероприятие «Межбюджетные трансферты из бюджета Северо-Енисейского района»</t>
  </si>
  <si>
    <t>1830000000</t>
  </si>
  <si>
    <t>Субсидия краевому бюджету из бюджета Северо-Енисейского района в соответствии с пунктом 1 статьи 15 Закона Красноярского края от 10.07.2007 года № 2-317 «О межбюджетных отношениях в Красноярском крае»</t>
  </si>
  <si>
    <t>1830080637</t>
  </si>
  <si>
    <t>Подпрограмма 4. «Снос ветхих и аварийных объектов на территории Северо-Енисейского района»</t>
  </si>
  <si>
    <t>2140000000</t>
  </si>
  <si>
    <t>Расходы по подготовке проектов организации работ по сносу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</si>
  <si>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проектов организации работ по сносу аварийных объектов муниципальной собственности Северо-Енисейского района</t>
  </si>
  <si>
    <t>2140080687</t>
  </si>
  <si>
    <t>2140080688</t>
  </si>
  <si>
    <t>Ликвидация мест несанкционированного размещения твердых коммунальных отходов (свалок), гп Северо-Енисейский</t>
  </si>
  <si>
    <t>Софинансирование иного межбюджетного трансферта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</si>
  <si>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2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</si>
  <si>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2570080636</t>
  </si>
  <si>
    <t>2570000000</t>
  </si>
  <si>
    <t>2610000000</t>
  </si>
  <si>
    <t>2610080648</t>
  </si>
  <si>
    <t>2600000000</t>
  </si>
  <si>
    <t>0210080792</t>
  </si>
  <si>
    <t>0220080790</t>
  </si>
  <si>
    <t>0220087784</t>
  </si>
  <si>
    <t>Организация экскурсионного тура в республику Беларусь за счет безвозмездных поступлений от общества с ограниченной ответственностью «Соврудник»</t>
  </si>
  <si>
    <t>Расходы на обеспечение бесплатным горячим питанием обучающихся в муниципальных образовательных организациях Северо-Енисейского района по программам основного общего, среднего общего образования по имеющим государственную аккредитацию образовательным программам основного общего, среднего общего образования за счет средств бюджета Северо-Енисейского района</t>
  </si>
  <si>
    <t>Расходы на обеспечение обучающихся первых-пятых классов общеобразовательных организаций Северо-Енисейского района питанием без взимания платы в виде молока питьевого</t>
  </si>
  <si>
    <t>Дополнительное финансовое обеспечение расходов на региональные выплаты работникам муниципальных учреждений Северо-Енисейского района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</si>
  <si>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</si>
  <si>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Приобретение оборудования для муниципальных бюджетных образовательных учреждений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</si>
  <si>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Увеличение стоимости материальных запасов (продукты питания)</t>
  </si>
  <si>
    <t>Обеспечение оплаты проживания обучающихся 9, 11 классов на период сдачи экзаменов</t>
  </si>
  <si>
    <t>0240008530</t>
  </si>
  <si>
    <t>0240080785</t>
  </si>
  <si>
    <t>0240080791</t>
  </si>
  <si>
    <t>024EВ51790</t>
  </si>
  <si>
    <t>041008722Z</t>
  </si>
  <si>
    <t>Устройство минерализованных защитных противопожарных полос</t>
  </si>
  <si>
    <t>052008010Z</t>
  </si>
  <si>
    <t>Оказание услуг по предоставлению доступа к системе видеонаблюдения, установленной в местах с массовым пребыванием людей</t>
  </si>
  <si>
    <t>0910080794</t>
  </si>
  <si>
    <t>Подпрограмма 6. «Развитие адаптивной физической культуры в Северо-Енисейском районе»</t>
  </si>
  <si>
    <t>0960000000</t>
  </si>
  <si>
    <t>0960083070</t>
  </si>
  <si>
    <t>Содержание автомобильных дорог общего пользования местного значения, гп Северо-Енисейский</t>
  </si>
  <si>
    <t>Содержание автомобильных дорог общего пользования местного значения, п. Тея</t>
  </si>
  <si>
    <t>Содержание автомобильных дорог общего пользования местного значения, п. Новая Калами</t>
  </si>
  <si>
    <t>Содержание автомобильных дорог общего пользования местного значения, п. Енашимо</t>
  </si>
  <si>
    <t>Содержание автомобильных дорог общего пользования местного значения, п. Вангаш</t>
  </si>
  <si>
    <t>Содержание автомобильных дорог общего пользования местного значения, п. Новоерудинский</t>
  </si>
  <si>
    <t>Содержание автомобильных дорог общего пользования местного значения, п. Брянка</t>
  </si>
  <si>
    <t>Содержание автомобильных дорог общего пользования местного значения, п. Вельмо</t>
  </si>
  <si>
    <t>1210083901</t>
  </si>
  <si>
    <t>1210083902</t>
  </si>
  <si>
    <t>1210083903</t>
  </si>
  <si>
    <t>1210083904</t>
  </si>
  <si>
    <t>1210083905</t>
  </si>
  <si>
    <t>1210083906</t>
  </si>
  <si>
    <t>1210083907</t>
  </si>
  <si>
    <t>1210083908</t>
  </si>
  <si>
    <t>Нанесение дорожной разметки улично-дорожной сети, гп Северо-Енисейский</t>
  </si>
  <si>
    <t>Нанесение дорожной разметки улично-дорожной сети, гп Новая Калами</t>
  </si>
  <si>
    <t>Нанесение дорожной разметки улично-дорожной сети, п. Тея</t>
  </si>
  <si>
    <t>1650080779</t>
  </si>
  <si>
    <t>Подпрограмма 1. «Организация бюджетного процесса Северо-Енисейского района»</t>
  </si>
  <si>
    <t>2110080770</t>
  </si>
  <si>
    <t>Определение рыночной стоимости земельных участков</t>
  </si>
  <si>
    <t>2120084520</t>
  </si>
  <si>
    <t>213008005Z</t>
  </si>
  <si>
    <t>2140080747</t>
  </si>
  <si>
    <t>2210080780</t>
  </si>
  <si>
    <t>2210086171</t>
  </si>
  <si>
    <t>2210086172</t>
  </si>
  <si>
    <t>2210086173</t>
  </si>
  <si>
    <t>2210086174</t>
  </si>
  <si>
    <t>2210087650</t>
  </si>
  <si>
    <t>2230080194</t>
  </si>
  <si>
    <t>2230080205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</si>
  <si>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Северо-Енисейский»</t>
  </si>
  <si>
    <t>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</si>
  <si>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</si>
  <si>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</si>
  <si>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</si>
  <si>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</si>
  <si>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</si>
  <si>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</si>
  <si>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</si>
  <si>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</si>
  <si>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</si>
  <si>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</si>
  <si>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</si>
  <si>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</si>
  <si>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2540080744</t>
  </si>
  <si>
    <t>Выплата пенсионного обеспечения лица, замещавшего на постоянной основе должность Главы района в соответствии со статьей 21.2 Устава Северо-Енисейского района</t>
  </si>
  <si>
    <t>Отдельное мероприятие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района»</t>
  </si>
  <si>
    <t>Отдельное мероприятие «Оказание социальной поддержки выпускникам 11-х классов школ Северо-Енисейского района за счет безвозмездных поступлений в бюджет Северо-Енисейского района, средств бюджета Северо-Енисейского района</t>
  </si>
  <si>
    <t>2560080788</t>
  </si>
  <si>
    <t>2580000000</t>
  </si>
  <si>
    <t>2580080753</t>
  </si>
  <si>
    <t>2580080754</t>
  </si>
  <si>
    <t>2580080946</t>
  </si>
  <si>
    <t>2580080956</t>
  </si>
  <si>
    <t>2620080828</t>
  </si>
  <si>
    <t>2620080829</t>
  </si>
  <si>
    <t>Расходы на участие детей 3-5 классов образовательных организаций в Новогодней елке Губернатора Красноярского края</t>
  </si>
  <si>
    <t>0820082580</t>
  </si>
  <si>
    <t>1510084000</t>
  </si>
  <si>
    <t>1650080825</t>
  </si>
  <si>
    <t>1650080826</t>
  </si>
  <si>
    <t>2010080273</t>
  </si>
  <si>
    <t>2110080261</t>
  </si>
  <si>
    <t>2110080262</t>
  </si>
  <si>
    <t>2110080274</t>
  </si>
  <si>
    <t>Финансовое обеспечение приобретения хлебопекарного оборудования</t>
  </si>
  <si>
    <t>213008001Z</t>
  </si>
  <si>
    <t>2130085610</t>
  </si>
  <si>
    <t>2130085770</t>
  </si>
  <si>
    <t>2210086150</t>
  </si>
  <si>
    <t>2210086820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</si>
  <si>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"Привлечение специалистов в Северо-Енисейский район 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01.11.2021 № 385-п «Об утверждении муниципальной программы 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
</t>
    </r>
  </si>
  <si>
    <t xml:space="preserve"> за   2024 год</t>
  </si>
  <si>
    <t>за 2024 год</t>
  </si>
  <si>
    <t>Оценка реализации программы по итогам  2024 года  (%)</t>
  </si>
  <si>
    <t>Капитальный ремонт кровли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</si>
  <si>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Капитальный ремонт участков сетей тепловодоснабжения на территории муниципального бюджетного общеобразовательного учреждения «Тейская средняя школа № 3», ул. Октябрьская, 8, п. Тея</t>
  </si>
  <si>
    <t>Подготовка проектной документации с проведением государственной экспертизы проектной документации в объеме проверки сметной стоимости капитального ремонта здания муниципального бюджетного дошкольного образовательного учреждения «Северо-Енисейский детский сад №5», ул. 40 лет Победы, 10, гп Северо-Енисейский</t>
  </si>
  <si>
    <t>Приобретение и установка окон и входных дверей</t>
  </si>
  <si>
    <t>Капитальный ремонт здания муниципального бюджетного общеобразовательного учреждения «Брянковская средняя школа № 5» в части замены инженерных систем, ул. Школьная, 42, п. Брянка</t>
  </si>
  <si>
    <t>Текущий ремонт (устройство спортивного покрытия) полов спортивного зала муниципального бюджетного общеобразовательного учреждения «Новокаламинская средняя школа № 6»</t>
  </si>
  <si>
    <t>Капитальный ремонт учебной теплицы со вспомогательным помещением, ул. 40 лет Победы, зд. 12А/1, гп Северо-Енисейский</t>
  </si>
  <si>
    <t>Капитальный ремонт здания филиала муниципального бюджетного общеобразовательного учреждения «Вельминская основная школа № 9», ул. Набережная, дом 9, помещение 1, д. Куромба</t>
  </si>
  <si>
    <t>Благоустройство территории муниципального бюджетного дошкольного образовательного учреждения «Северо-Енисейский детский сад № 5» в части асфальтирования, ул. 40 лет Победы, 10, гп Северо-Енисейский</t>
  </si>
  <si>
    <t>Благоустройство территории муниципального бюджетного общеобразовательного учреждения «Тейская средняя школа № 3» в части замены ограждения, ул. Октябрьская, 8, п. Тея</t>
  </si>
  <si>
    <t>Подготовка проектной документации с проведением государственной экспертизы проектной документации в объеме проверки сметной стоимости капитального ремонта здания муниципального бюджетного дошкольного образовательного учреждения «Северо-Енисейский детский сад №1», ул. Карла Маркса, 24, гп Северо-Енисейский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</si>
  <si>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</si>
  <si>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</si>
  <si>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</si>
  <si>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</si>
  <si>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0210080260</t>
  </si>
  <si>
    <t>0210080291</t>
  </si>
  <si>
    <t>0210080309</t>
  </si>
  <si>
    <t>0210080370</t>
  </si>
  <si>
    <t>0210080604</t>
  </si>
  <si>
    <t>0210080820</t>
  </si>
  <si>
    <t>0210080935</t>
  </si>
  <si>
    <t>0210080938</t>
  </si>
  <si>
    <t>0210080940</t>
  </si>
  <si>
    <t>0210086686</t>
  </si>
  <si>
    <t>0210275630</t>
  </si>
  <si>
    <t>0210275820</t>
  </si>
  <si>
    <t>02102S5630</t>
  </si>
  <si>
    <t>02102S5820</t>
  </si>
  <si>
    <t>Утверждено ассигнований по программе, всего на 2024 год (тыс.руб.)</t>
  </si>
  <si>
    <t>Остаток ассигнований по программе, всего на 2024 год (тыс.руб.)</t>
  </si>
  <si>
    <t>Приобретение оборудования для муниципальных бюджетных образовательных учреждений с целью изучения и конструирования робототехники</t>
  </si>
  <si>
    <t>Организация экскурсионных туров в г. Москва, г. Санкт-Петербург, г. Волгоград для трех групп учащихся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</si>
  <si>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0220080969</t>
  </si>
  <si>
    <t>0230275660</t>
  </si>
  <si>
    <t>0230275830</t>
  </si>
  <si>
    <t>02302L3040</t>
  </si>
  <si>
    <t>02302S5830</t>
  </si>
  <si>
    <t>0230576490</t>
  </si>
  <si>
    <t>0239280685</t>
  </si>
  <si>
    <t>0239480684</t>
  </si>
  <si>
    <t>0239488000</t>
  </si>
  <si>
    <t>0239488030</t>
  </si>
  <si>
    <t>0239488040</t>
  </si>
  <si>
    <t>0239488070</t>
  </si>
  <si>
    <t>0239488080</t>
  </si>
  <si>
    <t>0239488090</t>
  </si>
  <si>
    <t>0239580682</t>
  </si>
  <si>
    <t>0239580683</t>
  </si>
  <si>
    <t>0239680681</t>
  </si>
  <si>
    <t>0239688000</t>
  </si>
  <si>
    <t>0239688040</t>
  </si>
  <si>
    <t>0239688070</t>
  </si>
  <si>
    <t>0239688080</t>
  </si>
  <si>
    <t>0239688090</t>
  </si>
  <si>
    <t>0239780379</t>
  </si>
  <si>
    <t>0239788000</t>
  </si>
  <si>
    <t>0239788090</t>
  </si>
  <si>
    <t>0239880378</t>
  </si>
  <si>
    <t>0239888000</t>
  </si>
  <si>
    <t>0239888090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</si>
  <si>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</si>
  <si>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</si>
  <si>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</si>
  <si>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</si>
  <si>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</si>
  <si>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Обеспечение оплаты двухразового питания</t>
  </si>
  <si>
    <t>Обеспечение оплаты трехразового питания</t>
  </si>
  <si>
    <t>Обеспечение оплаты 30 % стоимости путевок детям при их направлении в краевые и муниципальные загородные оздоровительные лагеря, расположенные на территории края</t>
  </si>
  <si>
    <t>Обеспечение оплаты четырёхразового питания</t>
  </si>
  <si>
    <t>Приобретение оборудования для муниципальных бюджетных образовательных учреждений для кабинетов основ безопасности жизнедеятельности</t>
  </si>
  <si>
    <t>Приобретение оборудования, инвентаря, обмундирования и экипировки для образовательных учреждений Северо-Енисейского района за счет безвозмездных поступлений от общества с ограниченной ответственностью «Соврудник»</t>
  </si>
  <si>
    <t>Выплата премии по итогам работы за 2024 год работникам органов местного самоуправления, органов администрации Северо-Енисейского района с правами юридического лица, муниципальных учреждений Северо-Енисейского района, финансовое обеспечение оплаты труда которых осуществляется за счет средств бюджета Северо-Енисейского района, в том числе за счет средств субвенций из бюджета Красноярского края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</si>
  <si>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</si>
  <si>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</si>
  <si>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</si>
  <si>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</si>
  <si>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</si>
  <si>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</si>
  <si>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</si>
  <si>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</si>
  <si>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</si>
  <si>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</si>
  <si>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выполнение требований федеральных стандартов спортивной подготовки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</si>
  <si>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</si>
  <si>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регионального проекта «Современная школа» государственной программы Красноярского края «Развитие образования»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</si>
  <si>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«Патриотическое воспитание» государственной программы Красноярского края «Развитие образования»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</si>
  <si>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</si>
  <si>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0240080014</t>
  </si>
  <si>
    <t>0240088000</t>
  </si>
  <si>
    <t>0240088010</t>
  </si>
  <si>
    <t>0240088011</t>
  </si>
  <si>
    <t>0240088020</t>
  </si>
  <si>
    <t>0240088021</t>
  </si>
  <si>
    <t>0240088030</t>
  </si>
  <si>
    <t>0240088040</t>
  </si>
  <si>
    <t>0240088050</t>
  </si>
  <si>
    <t>0240088061</t>
  </si>
  <si>
    <t>0240088070</t>
  </si>
  <si>
    <t>0240088080</t>
  </si>
  <si>
    <t>0240088090</t>
  </si>
  <si>
    <t>0240088091</t>
  </si>
  <si>
    <t>0240088980</t>
  </si>
  <si>
    <t>0240088990</t>
  </si>
  <si>
    <t>0240215210</t>
  </si>
  <si>
    <t>0240274080</t>
  </si>
  <si>
    <t>0240274090</t>
  </si>
  <si>
    <t>0240275540</t>
  </si>
  <si>
    <t>0240275560</t>
  </si>
  <si>
    <t>0240275640</t>
  </si>
  <si>
    <t>0240275880</t>
  </si>
  <si>
    <t>02402L0500</t>
  </si>
  <si>
    <t>02402L3030</t>
  </si>
  <si>
    <t>02402S5210</t>
  </si>
  <si>
    <t>02402S6501</t>
  </si>
  <si>
    <t>02402S6540</t>
  </si>
  <si>
    <t>0248988000</t>
  </si>
  <si>
    <t>0249380775</t>
  </si>
  <si>
    <t>0249388040</t>
  </si>
  <si>
    <t>024E151720</t>
  </si>
  <si>
    <t>024R373980</t>
  </si>
  <si>
    <t>Иные межбюджетные трансферты бюджетам муниципальных образований на цели поощрения муниципальных управленческих команд за достижение Красноярским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 за счет средств, предоставленных из федерального бюджета,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</si>
  <si>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</si>
  <si>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0250076870</t>
  </si>
  <si>
    <t>0250088000</t>
  </si>
  <si>
    <t>0250088001</t>
  </si>
  <si>
    <t>0250088010</t>
  </si>
  <si>
    <t>0250088020</t>
  </si>
  <si>
    <t>0250088021</t>
  </si>
  <si>
    <t>0250088030</t>
  </si>
  <si>
    <t>0250088040</t>
  </si>
  <si>
    <t>0250088050</t>
  </si>
  <si>
    <t>0250088060</t>
  </si>
  <si>
    <t>0250088061</t>
  </si>
  <si>
    <t>0250088070</t>
  </si>
  <si>
    <t>0250088080</t>
  </si>
  <si>
    <t>0250088090</t>
  </si>
  <si>
    <t>0250088980</t>
  </si>
  <si>
    <t>0250089000</t>
  </si>
  <si>
    <t>0250089010</t>
  </si>
  <si>
    <t>0250089011</t>
  </si>
  <si>
    <t>0250089020</t>
  </si>
  <si>
    <t>0250089021</t>
  </si>
  <si>
    <t>0250089070</t>
  </si>
  <si>
    <t>0250089080</t>
  </si>
  <si>
    <t>0250089090</t>
  </si>
  <si>
    <t>0250089980</t>
  </si>
  <si>
    <t>0250475520</t>
  </si>
  <si>
    <t>0259989000</t>
  </si>
  <si>
    <t>Проектирование, изготовление индивидуальных тепловых пунктов, текущий ремонт системы горячего водоснабжения многоквартирных жилых домов гп Северо-Енисейский</t>
  </si>
  <si>
    <t>Приобретение четырех автоцистерн для перевозки пищевых жидкостей</t>
  </si>
  <si>
    <t>Приобретение автомобиля для перевозки нефтепродуктов</t>
  </si>
  <si>
    <t>Субсидия на финансовое обеспечение затрат, связанных с приобретением и доставкой трансформаторной подстанции</t>
  </si>
  <si>
    <t>Приобретение дизельной электростанции мощностью 1МВт</t>
  </si>
  <si>
    <t>Приобретение трансформатора ТМГ-250/6/0,4</t>
  </si>
  <si>
    <t>Приобретение установки электрогенераторной мощностью 250 кВт</t>
  </si>
  <si>
    <t>Капитальный ремонт участка сети центрального тепловодоснабжения от ТК-83 до ул. Пушкина, 4, гп Северо-Енисейский</t>
  </si>
  <si>
    <t>Субсидия на возмещение фактически понесенных затрат, связанных с капитальным ремонтом здания бани по адресу: Красноярский край, Северо-Енисейский район, п. Новая Калами, ул. Механическая, здание 2А</t>
  </si>
  <si>
    <t>Субсидия на возмещение фактически понесенных затрат по капитальному ремонту кирпичной трубы котельной №1 по адресу: 663282, Красноярский край, Северо-Енисейский район, гп Северо-Енисейский, ул. Набережная, 6 А</t>
  </si>
  <si>
    <t>Субсидия на возмещение фактически понесенных затрат на установку автоматических пожарных сигнализаций и систем оповещения и управления эвакуацией на объектах теплоснабжения</t>
  </si>
  <si>
    <t>Подготовка проекта консервации объекта капитального строительства "Расходный склад нефтепродуктов в п. Енашимо"</t>
  </si>
  <si>
    <t>Работы по консервации объекта капитального строительства «Расходный склад нефтепродуктов в п. Енашимо»</t>
  </si>
  <si>
    <t>Кадастровые работы по объекту капитального строительства "Расходный склад нефтепродуктов в п. Енашимо"</t>
  </si>
  <si>
    <t>Текущий ремонт наружных сетей тепловодоснабжения от ТК-4 до здания администрации п. Новая Калами, п. Енашимо, ул. Юбилейная, 23, п. Новая Калами</t>
  </si>
  <si>
    <t>Субсидия на возмещение фактически понесенных затрат по капитальному ремонту участка сетей теплоснабжения, холодного и горячего водоснабжения от ТК-60 до ТК-72а гп Северо-Енисейский</t>
  </si>
  <si>
    <t>Субсидия на возмещение фактически понесенных затрат, связанных с устройством двух фундаментов, приобретением, доставкой и монтажом резервуара для хранения сырой нефти объемом 980 куб.м</t>
  </si>
  <si>
    <t>Приобретение и доставка котла для котельной №1, ул. Набережная,6А, гп Северо-Енисейский</t>
  </si>
  <si>
    <t>Приобретение и доставка котла для котельной, ул. Первомайская,1, п. Тея</t>
  </si>
  <si>
    <t>Текущий ремонт участка сети теплоснабжения, ул. Центральная, п. Вангаш</t>
  </si>
  <si>
    <t>Приобретение трактора с навесным оборудованием</t>
  </si>
  <si>
    <t>Приобретение двух автосамосвалов</t>
  </si>
  <si>
    <t>0410080084</t>
  </si>
  <si>
    <t>041008012Z</t>
  </si>
  <si>
    <t>041008013Z</t>
  </si>
  <si>
    <t>041008014Z</t>
  </si>
  <si>
    <t>041008016Z</t>
  </si>
  <si>
    <t>041008017Z</t>
  </si>
  <si>
    <t>041008018Z</t>
  </si>
  <si>
    <t>0410080215</t>
  </si>
  <si>
    <t>0410080216</t>
  </si>
  <si>
    <t>0410080280</t>
  </si>
  <si>
    <t>0410080305</t>
  </si>
  <si>
    <t>0410080341</t>
  </si>
  <si>
    <t>0410080343</t>
  </si>
  <si>
    <t>0410080365</t>
  </si>
  <si>
    <t>0410080422</t>
  </si>
  <si>
    <t>0410080482</t>
  </si>
  <si>
    <t>0410080622</t>
  </si>
  <si>
    <t>0410080837</t>
  </si>
  <si>
    <t>0410080999</t>
  </si>
  <si>
    <t>041008186Z</t>
  </si>
  <si>
    <t>041008187Z</t>
  </si>
  <si>
    <t>0410081880</t>
  </si>
  <si>
    <t>041008721Z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</si>
  <si>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водозабора подземных вод по ул. Нагорная, 3А в п Новая Калами</t>
  </si>
  <si>
    <t>Субсидия на возмещение фактически понесенных затрат по подготовке проектной документации на капитальный ремонт очистных сооружений сточных вод производительностью 2500 куб.м/сут., расположенных по адресу: Красноярский край, Северо-Енисейский район, гп Северо-Енисейский, ул. Набережная, 66А</t>
  </si>
  <si>
    <t>Откачка двух скважин водозабора подземных вод, гп Северо-Енисейский</t>
  </si>
  <si>
    <t>Кадастровые работы по объекту водозабор подземных вод по ул. 50 лет Октября, 16 в п Тея</t>
  </si>
  <si>
    <t>Субсидия на возмещение фактически понесенных затрат по устройству нового водовода от насосно-фильтровальной станции до станции «Оллонокон» в гп Северо-Енисейский</t>
  </si>
  <si>
    <t>Строительство объекта «Водозабор подземных вод для хозяйственно-питьевого водоснабжения», гп Северо-Енисейский, пер. Артельский, 9</t>
  </si>
  <si>
    <t>Внесение изменений в проектную документацию и проведение проверки достоверности определения сметной стоимости капитального строительства объекта «Водозабор подземных вод для хозяйственно-питьевого водоснабжения», гп Северо-Енисейский, пер. Артельский, 9» - завершение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</si>
  <si>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водозабора подземных вод по ул. 50 лет Октября, 16 в п Тея</t>
  </si>
  <si>
    <t>0420080368</t>
  </si>
  <si>
    <t>0420080824</t>
  </si>
  <si>
    <t>0420080974</t>
  </si>
  <si>
    <t>0420080980</t>
  </si>
  <si>
    <t>0420081024</t>
  </si>
  <si>
    <t>0420081511</t>
  </si>
  <si>
    <t>0420081780</t>
  </si>
  <si>
    <t>Субсидия на возмещение фактически понесенных затрат по хранению нефти, находящейся в муниципальной собственности Северо-Енисейского района</t>
  </si>
  <si>
    <t>Субсидия на возмещение фактически понесенных затрат по доставке товарной нефти от ее места хранения в Северо-Енисейском районе до котельных гп Северо-Енисейского протяженностью 71 километр</t>
  </si>
  <si>
    <t>Субсидия на возмещение фактически понесенных затрат по строительству и содержанию (эксплуатации) автозимника от 266 километра автомобильной дороги «Епишино–Северо-Енисейский» до пункта отпуска товарной нефти Юрубчено-Тохомского месторождения протяженностью 205,4 километров</t>
  </si>
  <si>
    <t>Субсидия на финансовое обеспечение затрат по приобретению (закупу) котельно-печного топлива</t>
  </si>
  <si>
    <t>Субсидия на возмещение фактически понесенных затрат по доставке товарной нефти от пункта отпуска товарной нефти Юрубчено-Тохомского месторождения до ее места хранения в Северо-Енисейском районе протяженностью 286 километров</t>
  </si>
  <si>
    <t>Субсидия на возмещение фактически понесенных затрат по доставке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</si>
  <si>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Субсидия на возмещение недополученных доходов по оказанию бытовых услуг общих отделений бань, п. Тея</t>
  </si>
  <si>
    <t>Субсидия на возмещение недополученных доходов по оказанию бытовых услуг общих отделений бань, п. Вангаш</t>
  </si>
  <si>
    <t>Субсидия на возмещение недополученных доходов по оказанию бытовых услуг общих отделений бань, п. Новая Калами</t>
  </si>
  <si>
    <t>Субсидия на возмещение недополученных доходов по оказанию бытовых услуг общих отделений бань, п. Енашимо</t>
  </si>
  <si>
    <t>Субсидия на возмещение недополученных доходов по оказанию бытовых услуг общих отделений бань, гп Северо-Енисейский</t>
  </si>
  <si>
    <t>Субсидия на возмещение недополученных доходов в связи с разницей между предельной ценой, установленной Министерством тарифной политики Красноярского края и ценой реализации топлива твердого (швырок всех групп пород) населению</t>
  </si>
  <si>
    <t>Субсидия на возмещение фактически понесенных затрат по доставке воды автомобильным транспортом от центральной водокачки к водоразборным колонкам и на содержание водоразборных колонок гп Северо-Енисейский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</si>
  <si>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</si>
  <si>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0440081611</t>
  </si>
  <si>
    <t>0440375700</t>
  </si>
  <si>
    <t>Подпрограмма 5. «Участие в организации деятельности по обращению с твердыми коммунальными отходами на территории Северо-Енисейского района»</t>
  </si>
  <si>
    <t>Расходы на обеспечение защиты полигона твердых бытовых отходов гп Северо-Енисейский от птиц</t>
  </si>
  <si>
    <t>0460000000</t>
  </si>
  <si>
    <t>0460080994</t>
  </si>
  <si>
    <t>0510088000</t>
  </si>
  <si>
    <t>0510088010</t>
  </si>
  <si>
    <t>0510088011</t>
  </si>
  <si>
    <t>0510088020</t>
  </si>
  <si>
    <t>0510088021</t>
  </si>
  <si>
    <t>0510088030</t>
  </si>
  <si>
    <t>0510088050</t>
  </si>
  <si>
    <t>0510088060</t>
  </si>
  <si>
    <t>0510088061</t>
  </si>
  <si>
    <t>0510088070</t>
  </si>
  <si>
    <t>0510088080</t>
  </si>
  <si>
    <t>0510088090</t>
  </si>
  <si>
    <t>0510088980</t>
  </si>
  <si>
    <t>0519188000</t>
  </si>
  <si>
    <t>0519188030</t>
  </si>
  <si>
    <t>0519188050</t>
  </si>
  <si>
    <t>0519188061</t>
  </si>
  <si>
    <t>Приобретение пожарных извещателей</t>
  </si>
  <si>
    <t>Организация доступа к видеонаблюдению с использованием фотоловушек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</si>
  <si>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Тея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</si>
  <si>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Новая Калами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</si>
  <si>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Вангаш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</si>
  <si>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Брянка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</si>
  <si>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гп Северо-Енисейский</t>
  </si>
  <si>
    <t>Субсидия на возмещение фактически понесенных затрат на предоставление специализированной техники для погрузки и выгрузки мусора, связанных с обеспечением первичных мер пожарной безопасности в населенных пунктах Северо-Енисейского района</t>
  </si>
  <si>
    <t>Ремонт и профилактическое обслуживание пожарных резервуаров</t>
  </si>
  <si>
    <t>Иные межбюджетные трансферты бюджетам муниципальных образований края на обеспечение первичных мер пожарной безопасности в рамках ведомственного проекта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</si>
  <si>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052008000Z</t>
  </si>
  <si>
    <t>0520080838</t>
  </si>
  <si>
    <t>0520080839</t>
  </si>
  <si>
    <t>0520080840</t>
  </si>
  <si>
    <t>0520080841</t>
  </si>
  <si>
    <t>0520080842</t>
  </si>
  <si>
    <t>0520080975</t>
  </si>
  <si>
    <t>0520082080</t>
  </si>
  <si>
    <t>05201S4120</t>
  </si>
  <si>
    <t>Капитальный ремонт помещений здания библиотеки-филиала «Истоки» поселка Тея, ул. Октябрьская, 6, п. Тея</t>
  </si>
  <si>
    <t>Асфальтирование территории возле центральной районной библиотеки МБУ «ЦБС», ул. Ленина, 52, гп Северо-Енисейский</t>
  </si>
  <si>
    <t>Реализация проекта инклюзивного театра «Театр без границ»</t>
  </si>
  <si>
    <t>Создание временных экспозиций и выставок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</si>
  <si>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</si>
  <si>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Государственная поддержка отрасли культуры (модернизация библиотек в части комплектования книжных фондов)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</si>
  <si>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</si>
  <si>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0810080215</t>
  </si>
  <si>
    <t>0810080216</t>
  </si>
  <si>
    <t>0810080979</t>
  </si>
  <si>
    <t>0810080982</t>
  </si>
  <si>
    <t>0810082360</t>
  </si>
  <si>
    <t>0810088000</t>
  </si>
  <si>
    <t>0810088010</t>
  </si>
  <si>
    <t>0810088020</t>
  </si>
  <si>
    <t>0810088021</t>
  </si>
  <si>
    <t>0810088030</t>
  </si>
  <si>
    <t>0810088040</t>
  </si>
  <si>
    <t>0810088050</t>
  </si>
  <si>
    <t>0810088060</t>
  </si>
  <si>
    <t>0810088061</t>
  </si>
  <si>
    <t>0810088070</t>
  </si>
  <si>
    <t>0810088080</t>
  </si>
  <si>
    <t>0810088090</t>
  </si>
  <si>
    <t>0810088980</t>
  </si>
  <si>
    <t>0810274880</t>
  </si>
  <si>
    <t>08102L5190</t>
  </si>
  <si>
    <t>08102S4880</t>
  </si>
  <si>
    <t>Проведение кочевого фестиваля «Брусника»</t>
  </si>
  <si>
    <t>Гастрольная деятельность творческих коллективов района</t>
  </si>
  <si>
    <t>Проведение районного фестиваля «Искусство против наркотиков»</t>
  </si>
  <si>
    <t>Проведение патриотических мероприятий</t>
  </si>
  <si>
    <t>Проведение мероприятий в летний период</t>
  </si>
  <si>
    <t>Проведение государственной экспертизы проектной документации, включая проверку достоверности определения сметной стоимости, и результатов инженерных изысканий строительства объекта капитального строительства «Здание культурно-досугового центра, ул. Школьная, 26В, п. Брянка»</t>
  </si>
  <si>
    <t>Монтаж и приобретение модульного сценического комплекса для поселка Вангаш</t>
  </si>
  <si>
    <t>Капитальный ремонт здания сельского Дома культуры поселка Вангаш, ул. Центральная, 21, п. Вангаш</t>
  </si>
  <si>
    <t>Приобретение товарно-материальных ценностей для дома культуры поселка Тея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</si>
  <si>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Приобретение стендов, жалюзи, стульев в зрительный зал для СДК поселка Новая-Калами</t>
  </si>
  <si>
    <t>Асфальтирование территории возле здания сельского дома культуры п. Вангаш, ул. Центральная, 21</t>
  </si>
  <si>
    <t>Музыкальная гостиная</t>
  </si>
  <si>
    <t>Проведение районного фестиваля «Театральная весна»</t>
  </si>
  <si>
    <t>Проведение районного конкурса-фестиваля коллективов художественной самодеятельности «Золото Севера»</t>
  </si>
  <si>
    <t>Проведение районного фестиваля «Хлебосольный край» к празднованию Дня металлурга в Северо-Енисейском районе</t>
  </si>
  <si>
    <t>Приобретение, доставка и установка медиафасада за счет безвозмездных поступлений от общества с ограниченной ответственностью «Соврудник»</t>
  </si>
  <si>
    <t>Проведение районного народного гуляния «Вельминская подледка»</t>
  </si>
  <si>
    <t>Проведение районного народного гуляния «Масленица»</t>
  </si>
  <si>
    <t>Проведение цикла мероприятий, посвященных народным гуляниям «Открытие снежного городка»</t>
  </si>
  <si>
    <t>0820080322</t>
  </si>
  <si>
    <t>0820080323</t>
  </si>
  <si>
    <t>0820080324</t>
  </si>
  <si>
    <t>0820080617</t>
  </si>
  <si>
    <t>0820080618</t>
  </si>
  <si>
    <t>0820080943</t>
  </si>
  <si>
    <t>0820080945</t>
  </si>
  <si>
    <t>0820080956</t>
  </si>
  <si>
    <t>0820080962</t>
  </si>
  <si>
    <t>0820080966</t>
  </si>
  <si>
    <t>0820080983</t>
  </si>
  <si>
    <t>0820082330</t>
  </si>
  <si>
    <t>0820082440</t>
  </si>
  <si>
    <t>0820082480</t>
  </si>
  <si>
    <t>0820082510</t>
  </si>
  <si>
    <t>0820082511</t>
  </si>
  <si>
    <t>0820082530</t>
  </si>
  <si>
    <t>0820082570</t>
  </si>
  <si>
    <t>0820088000</t>
  </si>
  <si>
    <t>0820088010</t>
  </si>
  <si>
    <t>0820088020</t>
  </si>
  <si>
    <t>0820088021</t>
  </si>
  <si>
    <t>0820088030</t>
  </si>
  <si>
    <t>0820088040</t>
  </si>
  <si>
    <t>0820088050</t>
  </si>
  <si>
    <t>0820088060</t>
  </si>
  <si>
    <t>0820088061</t>
  </si>
  <si>
    <t>0820088070</t>
  </si>
  <si>
    <t>0820088080</t>
  </si>
  <si>
    <t>0820088090</t>
  </si>
  <si>
    <t>0820088980</t>
  </si>
  <si>
    <t>Выполнение инструментального обследования и инженерно-геологических изысканий с разработкой 4 шурфов по объекту «Офисное здание», ул. Фабричная, 3, гп Северо-Енисейский</t>
  </si>
  <si>
    <t>0840080978</t>
  </si>
  <si>
    <t>0840088000</t>
  </si>
  <si>
    <t>0840088010</t>
  </si>
  <si>
    <t>0840088020</t>
  </si>
  <si>
    <t>0840088030</t>
  </si>
  <si>
    <t>0840088040</t>
  </si>
  <si>
    <t>0840088050</t>
  </si>
  <si>
    <t>0840088060</t>
  </si>
  <si>
    <t>0840088061</t>
  </si>
  <si>
    <t>0840088070</t>
  </si>
  <si>
    <t>0840088080</t>
  </si>
  <si>
    <t>0840088090</t>
  </si>
  <si>
    <t>0840088980</t>
  </si>
  <si>
    <t>0830076870</t>
  </si>
  <si>
    <t>0830088000</t>
  </si>
  <si>
    <t>0830088010</t>
  </si>
  <si>
    <t>0830088020</t>
  </si>
  <si>
    <t>0830088021</t>
  </si>
  <si>
    <t>0830088030</t>
  </si>
  <si>
    <t>0830088040</t>
  </si>
  <si>
    <t>0830088050</t>
  </si>
  <si>
    <t>0830088060</t>
  </si>
  <si>
    <t>0830088061</t>
  </si>
  <si>
    <t>0830088070</t>
  </si>
  <si>
    <t>0830088080</t>
  </si>
  <si>
    <t>0830088090</t>
  </si>
  <si>
    <t>0830088980</t>
  </si>
  <si>
    <t>0830088990</t>
  </si>
  <si>
    <t>0830089000</t>
  </si>
  <si>
    <t>0830089010</t>
  </si>
  <si>
    <t>0830089020</t>
  </si>
  <si>
    <t>0830089021</t>
  </si>
  <si>
    <t>0830089070</t>
  </si>
  <si>
    <t>0830089980</t>
  </si>
  <si>
    <t>Расходы на актуализацию сметной документации и проверку достоверности определения сметной стоимости на реконструкцию здания бассейна «Аяхта», ул. Фабричная, 1Б, гп Северо-Енисейский в части изменения параметров крыши</t>
  </si>
  <si>
    <t>Подготовка проектной документации на устройство скейт-парка «Виражи», ул. Ленина, 9Д, гп Северо-Енисейский</t>
  </si>
  <si>
    <t>Приобретение спортивного инвентаря за счет безвозмездных поступлений от общества с ограниченной ответственностью «Соврудник»</t>
  </si>
  <si>
    <t>Выполнение обследования кровли здания муниципального казенного учреждения «Спортивный комплекс Северо-Енисейского района «Нерика», ул. Фабричная, 1А, гп Северо-Енисейский</t>
  </si>
  <si>
    <t>Расходы на обустройство соляной комнаты плавательного бассейна «Аяхта», ул. Фабричная, д. 1 «Б», гп Северо-Енисейский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</si>
  <si>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</si>
  <si>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Субсидия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</si>
  <si>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0910080608</t>
  </si>
  <si>
    <t>0910080676</t>
  </si>
  <si>
    <t>0910080990</t>
  </si>
  <si>
    <t>0910081170</t>
  </si>
  <si>
    <t>0910088000</t>
  </si>
  <si>
    <t>0910088010</t>
  </si>
  <si>
    <t>0910088011</t>
  </si>
  <si>
    <t>0910088020</t>
  </si>
  <si>
    <t>0910088021</t>
  </si>
  <si>
    <t>0910088030</t>
  </si>
  <si>
    <t>0910088040</t>
  </si>
  <si>
    <t>0910088050</t>
  </si>
  <si>
    <t>0910088060</t>
  </si>
  <si>
    <t>0910088061</t>
  </si>
  <si>
    <t>0910088070</t>
  </si>
  <si>
    <t>0910088080</t>
  </si>
  <si>
    <t>0910088090</t>
  </si>
  <si>
    <t>0910088980</t>
  </si>
  <si>
    <t>0910174180</t>
  </si>
  <si>
    <t>09101S4370</t>
  </si>
  <si>
    <t>Проведение фестиваля мужских увлечений «Живая сталь»</t>
  </si>
  <si>
    <t>Проведение забега по пересеченной местности с препятствиями «Выживший»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</si>
  <si>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</si>
  <si>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Субсидия бюджетам муниципальных образований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</si>
  <si>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</si>
  <si>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</si>
  <si>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комплекса процессных мероприятий «Патриотическое воспитание молодежи»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</si>
  <si>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комплекса процессных мероприятий «Патриотическое воспитание молодежи» государственной программы Красноярского края «Молодежь Красноярского края в XXI веке»</t>
  </si>
  <si>
    <t>0920080847</t>
  </si>
  <si>
    <t>0920080848</t>
  </si>
  <si>
    <t>0920088000</t>
  </si>
  <si>
    <t>0920088010</t>
  </si>
  <si>
    <t>0920088011</t>
  </si>
  <si>
    <t>0920088020</t>
  </si>
  <si>
    <t>0920088021</t>
  </si>
  <si>
    <t>0920088030</t>
  </si>
  <si>
    <t>0920088040</t>
  </si>
  <si>
    <t>0920088050</t>
  </si>
  <si>
    <t>0920088060</t>
  </si>
  <si>
    <t>0920088061</t>
  </si>
  <si>
    <t>0920088070</t>
  </si>
  <si>
    <t>0920088080</t>
  </si>
  <si>
    <t>0920088090</t>
  </si>
  <si>
    <t>0920088980</t>
  </si>
  <si>
    <t>0920174560</t>
  </si>
  <si>
    <t>0920174570</t>
  </si>
  <si>
    <t>09201S4560</t>
  </si>
  <si>
    <t>09201S4570</t>
  </si>
  <si>
    <t>0920274540</t>
  </si>
  <si>
    <t>09202S4540</t>
  </si>
  <si>
    <t>0950076870</t>
  </si>
  <si>
    <t>0950088000</t>
  </si>
  <si>
    <t>0950088010</t>
  </si>
  <si>
    <t>0950088020</t>
  </si>
  <si>
    <t>0950088021</t>
  </si>
  <si>
    <t>0950088030</t>
  </si>
  <si>
    <t>0950088061</t>
  </si>
  <si>
    <t>0950088070</t>
  </si>
  <si>
    <t>0950088090</t>
  </si>
  <si>
    <t>0950088980</t>
  </si>
  <si>
    <t>0950089000</t>
  </si>
  <si>
    <t>0950089020</t>
  </si>
  <si>
    <t>0950089021</t>
  </si>
  <si>
    <t>0950089980</t>
  </si>
  <si>
    <t>Ремонт участка автомобильной дороги от ул. Донского, 14А до ул. Набережная, 1, гп Северо-Енисейский</t>
  </si>
  <si>
    <t>Ремонт участка автомобильной дороги ул. Карла Маркса, гп Северо-Енисейский</t>
  </si>
  <si>
    <t>Восстановление профиля гравийной дороги, ул. Лермонтова, гп Северо-Енисейский</t>
  </si>
  <si>
    <t>Восстановление профиля гравийной дороги, ул. Зеленая, гп Северо-Енисейский</t>
  </si>
  <si>
    <t>Ремонт участка автомобильной дороги, ул. Шоссейная, п. Тея</t>
  </si>
  <si>
    <t>Восстановление профиля гравийной дороги, ул. Новая, п. Тея</t>
  </si>
  <si>
    <t>Восстановление профиля гравийной дороги от ул. Геофизиков, 8 до ул. Северная, 11, п. Тея</t>
  </si>
  <si>
    <t>Восстановление профиля гравийной дороги от ул. Школьная, 42Б до объездной дороги микрорайона Тарасовский, п. Тея</t>
  </si>
  <si>
    <t>Ремонт участка автомобильной дороги, ул. Дражников, п. Новая Калами</t>
  </si>
  <si>
    <t>Ремонт автомобильной дороги от ул. Дражников до ул. Юбилейная, п. Новая Калами</t>
  </si>
  <si>
    <t>Ремонт автомобильной дороги от ул. Нагорная, 9 до ул. Дражников, 5, п. Новая Калами</t>
  </si>
  <si>
    <t>Устройство водоотводной канавы, водопропускных трубок по ул. Юбилейная, 1, п. Новая Калами</t>
  </si>
  <si>
    <t>Бетонирование водоотводной канавы от ул. Юбилейная, 25 до ул. Юбилейная, 35, п. Новая Калами</t>
  </si>
  <si>
    <t>Текущий ремонт автобусных остановок, гп Северо-Енисейский</t>
  </si>
  <si>
    <t>Ямочный ремонт дорожного покрытия автомобильной дороги, ул. Школьная, п. Брянка</t>
  </si>
  <si>
    <t>Асфальтирование центральной площади, ул. Центральная, ул. Студенческая, п. Вангаш</t>
  </si>
  <si>
    <t>Асфальтирование придомовой территории 12 квартирного дома ул. Фабричная, д. 7, гп Северо-Енисейский</t>
  </si>
  <si>
    <t>Работы по диагностике и оценке технического состояния автомобильных дорог общего пользования местного значения в Северо-Енисейском районе</t>
  </si>
  <si>
    <t>Асфальтирование придомовой территории многоквартирного дома, ул. Суворова, 2, гп Северо-Енисейский</t>
  </si>
  <si>
    <t>1210080075</t>
  </si>
  <si>
    <t>1210080076</t>
  </si>
  <si>
    <t>1210080077</t>
  </si>
  <si>
    <t>1210080078</t>
  </si>
  <si>
    <t>1210080099</t>
  </si>
  <si>
    <t>1210080103</t>
  </si>
  <si>
    <t>1210080104</t>
  </si>
  <si>
    <t>1210080105</t>
  </si>
  <si>
    <t>1210080112</t>
  </si>
  <si>
    <t>1210080113</t>
  </si>
  <si>
    <t>1210080116</t>
  </si>
  <si>
    <t>1210080119</t>
  </si>
  <si>
    <t>1210080201</t>
  </si>
  <si>
    <t>1210080244</t>
  </si>
  <si>
    <t>1210080304</t>
  </si>
  <si>
    <t>1210080457</t>
  </si>
  <si>
    <t>1210080977</t>
  </si>
  <si>
    <t>1210083560</t>
  </si>
  <si>
    <t>1210087190</t>
  </si>
  <si>
    <t>Расходы на приобретение, доставку и установку дорожных знаков, п. Брянка</t>
  </si>
  <si>
    <t>Текущий ремонт участка дорожного ограждения на мосту через ручей Безымянный, гп Северо-Енисейский</t>
  </si>
  <si>
    <t>Расходы на приобретение, доставку и установку искусственных дорожных неровностей, дорожных ограждений, пешеходных светофоров, светильников вблизи образовательных учреждений, п. Тея</t>
  </si>
  <si>
    <t>Расходы на приобретение, доставку и установку пешеходных светофоров вблизи образовательных учреждений, п. Брянка</t>
  </si>
  <si>
    <t>Расходы на приобретение, доставку и установку светодиодных светофоров типа Т7 вблизи образовательных учреждений, п. Вельмо</t>
  </si>
  <si>
    <t>Монтаж пешеходного ограждения, ул. Центральная, п. Вельмо</t>
  </si>
  <si>
    <t>Текущий ремонт пешеходных ограждений, гп Северо-Енисейский</t>
  </si>
  <si>
    <t>Расходы на приобретение, доставку и установку дорожных знаков, п. Вангаш, п. Новоерудинский</t>
  </si>
  <si>
    <t>Расходы на приобретение, доставку и установку дорожных знаков, гп Северо-Енисейский</t>
  </si>
  <si>
    <t>Расходы на приобретение, доставку и установку дорожных знаков, п. Вельмо</t>
  </si>
  <si>
    <t>Приобретение, доставка и установка дорожных знаков, п. Новая Калами</t>
  </si>
  <si>
    <t>1230080114</t>
  </si>
  <si>
    <t>1230080807</t>
  </si>
  <si>
    <t>1230080949</t>
  </si>
  <si>
    <t>1230080950</t>
  </si>
  <si>
    <t>1230081280</t>
  </si>
  <si>
    <t>1230081281</t>
  </si>
  <si>
    <t>1230081310</t>
  </si>
  <si>
    <t>1230083980</t>
  </si>
  <si>
    <t>1230087180</t>
  </si>
  <si>
    <t>1230087200</t>
  </si>
  <si>
    <t>1230087210</t>
  </si>
  <si>
    <t>Субсидия на возмещение фактически понесенных затрат по содержанию конечного остановочного пункта межпоселкового общественного транспорта (663282, Красноярский край, Северо-Енисейский район, гп Северо-Енисейский, ул. Шевченко, 2А)</t>
  </si>
  <si>
    <t>Субсидия на возмещение недополученных доходов,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</si>
  <si>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1220083530</t>
  </si>
  <si>
    <t>Субсидия на финансовое обеспечение затрат в связи с производством (реализацией) товаров, выполнением работ, оказанием услуг по производству хлебобулочных изделий</t>
  </si>
  <si>
    <t>Субсидия на финансовое обеспечение затрат, связанных с производством (реализацией) товаров, выполнением работ, оказанием услуг по производству хлеба и мучных кондитерских изделий, тортов и пирожных недлительного хранения</t>
  </si>
  <si>
    <t>Cубсидия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уставной деятельности</t>
  </si>
  <si>
    <t>Субсидия на финансовое обеспечение затрат по приобретению продуктов питания для обеспечения жизнедеятельности населения Северо-Енисейского района</t>
  </si>
  <si>
    <t>Субсидия на возмещение недополученных доходов в связи с разницей между себестоимостью и ценой реализации хлебобулочных изделий за 9 месяцев 2024 года</t>
  </si>
  <si>
    <t>Субсидия на финансовое обеспечение затрат по приобретению муки для производства хлебобулочных изделий</t>
  </si>
  <si>
    <t>Субсидия на возмещение фактически понесенных затрат по доставке пищевых продуктов и непродовольственных товаров первой необходимости (включая транспортно-заготовительные расходы)</t>
  </si>
  <si>
    <t>1510080679</t>
  </si>
  <si>
    <t>1510080680</t>
  </si>
  <si>
    <t>1510080963</t>
  </si>
  <si>
    <t>1510081025</t>
  </si>
  <si>
    <t>1510081026</t>
  </si>
  <si>
    <t>1510081027</t>
  </si>
  <si>
    <t>Подпрограмма 2. «Развитие и поддержка субъектов малого и среднего предпринимательства на территории Северо-Енисейского района»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</si>
  <si>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</si>
  <si>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Софинансирование 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</si>
  <si>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1530276070</t>
  </si>
  <si>
    <t>15302S6070</t>
  </si>
  <si>
    <t>Иной межбюджетный трансферт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«Содействие развитию местного самоуправления» - Инициативный проект п. Вельмо «Благоустройство территории п. Вельмо»</t>
  </si>
  <si>
    <t>Иной межбюджетный трансферт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«Содействие развитию местного самоуправления» - Инициативный проект п. Новая Калами «Приобретение елки и светового оформления для п. Новая Калами»</t>
  </si>
  <si>
    <t>Иной межбюджетный трансферт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«Содействие развитию местного самоуправления» - Инициативный проект п. Тея «Благоустройство территории площади поселка Тея Северо-Енисейского района»</t>
  </si>
  <si>
    <t>15602S6411</t>
  </si>
  <si>
    <t>15602S6412</t>
  </si>
  <si>
    <t>15602S6413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</si>
  <si>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ведомственного проекта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</si>
  <si>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16302L4970</t>
  </si>
  <si>
    <t>Строительство 24 квартирного дома, ул. 50 лет Октября, 12Д, п. Тея</t>
  </si>
  <si>
    <t>1640084540</t>
  </si>
  <si>
    <t>Текущий ремонт 20 квартирного дома, ул. Карла Маркса, 27А, кв. 20, гп Северо-Енисейский</t>
  </si>
  <si>
    <t>Текущий ремонт 16 квартирного дома, ул. Донского, 61А, кв. 15, гп Северо-Енисейский</t>
  </si>
  <si>
    <t>Текущий ремонт 4 квартирного дома ул. Центральная, д. 27, кв. 1, п. Вангаш</t>
  </si>
  <si>
    <t>Текущий ремонт 12 квартирного дома ул. Фабричная, д. 7, гп Северо-Енисейский</t>
  </si>
  <si>
    <t>Текущий ремонт 70 квартирного дома, ул. Набережная, д.4, кв. 68, гп Северо-Енисейский</t>
  </si>
  <si>
    <t>Текущий ремонт 8 квартирного дома, ул. Урицкого, д. 14, кв. 3, гп Северо-Енисейский</t>
  </si>
  <si>
    <t>Текущий ремонт 2 квартирного жилого дома, ул. Металлистов, д. 15, кв 2, п. Тея</t>
  </si>
  <si>
    <t>Текущий ремонт 4 квартирного дома, ул. Дражников, д. 12Б, кв. 4, п. Новая Калами</t>
  </si>
  <si>
    <t>Текущий ремонт отмостки 12 квартирного дома, ул. Фабричная, 7, гп Северо-Енисейский</t>
  </si>
  <si>
    <t>Текущий ремонт 21 квартирного дома ул. Ленина, д. 64, кв. 9, гп Северо-Енисейский</t>
  </si>
  <si>
    <t>Текущий ремонт 18 квартирного дома ул. Южная, д. 2, кв. 6, гп Северо-Енисейский</t>
  </si>
  <si>
    <t>Капитальный ремонт 3 квартирного дома, ул. Центральная, 24, кв. 1, п. Вельмо</t>
  </si>
  <si>
    <t>Текущий ремонт 4 квартирного дома, ул. Набережная, д. 56А, кв. 2, гп Северо-Енисейский</t>
  </si>
  <si>
    <t>Текущий ремонт квартиры 37, ул. Суворова, д. 4 гп Северо-Енисейский</t>
  </si>
  <si>
    <t>Текущий ремонт квартиры 7, ул. Маяковского д. 5 гп Северо-Енисейский</t>
  </si>
  <si>
    <t>Капитальный ремонт 16 квартирного дома, ул. Донского, д. 61А, гп Северо-Енисейский</t>
  </si>
  <si>
    <t>Капитальный ремонт 2 квартирного жилого дома, ул. Металлистов, д. 15, кв 2, п. Тея</t>
  </si>
  <si>
    <t>Капитальный ремонт 4 квартирного дома, ул. Октябрьская, д. 31А, кв. 1, п. Тея</t>
  </si>
  <si>
    <t>Капитальный ремонт 2 квартирного дома, ул. Дражников, д. 20, кв. 1, п. Новая Калами</t>
  </si>
  <si>
    <t>Капитальный ремонт 4 квартирного дома, ул. Студенческая, д. 4, кв. 1, п. Вангаш</t>
  </si>
  <si>
    <t>Капитальный ремонт 2 квартирного дома, ул. Лесная, д. 5, кв. 2, п. Брянка</t>
  </si>
  <si>
    <t>Капитальный ремонт 16 квартирного дома ул. Донского, д. 20Б, гп Северо-Енисейский</t>
  </si>
  <si>
    <t>Текущий ремонт 18 квартирного дома ул. Южная, д. 2, гп Северо-Енисейский</t>
  </si>
  <si>
    <t>Текущий ремонт 20 квартирного дома ул. Маяковского, д. 5, гп Северо-Енисейский</t>
  </si>
  <si>
    <t>Текущий ремонт 4 квартирного дома ул. Нагорная, д. 55, кв. 3, п Тея</t>
  </si>
  <si>
    <t>Текущий ремонт 2 квартирного дома, ул. 60 лет ВЛКСМ, д. 5, кв. 1, п Тея</t>
  </si>
  <si>
    <t>Текущий ремонт 2 квартирного дома, ул. Школьная, д. 17, п Тея</t>
  </si>
  <si>
    <t>Текущий ремонт 4 квартирного дома, ул. 60 лет ВЛКСМ, д. 7, кв. 4, п Тея</t>
  </si>
  <si>
    <t>Текущий ремонт 2 квартирного дома, ул. Лесная, д. 3, кв. 2, п Новая Калами</t>
  </si>
  <si>
    <t>Текущий ремонт 10 квартирного дома, ул. Юбилейная, д. 45, п Новая Калами</t>
  </si>
  <si>
    <t>Текущий ремонт 16 квартирного дома, ул. Дражников, д. 24, п Новая Калами</t>
  </si>
  <si>
    <t>Текущий ремонт 2 квартирного дома, ул. Лесная, д. 26, кв. 1, п Брянка</t>
  </si>
  <si>
    <t>Текущий ремонт 2 квартирного дома, ул. Лесная, д. 28, кв. 1, 2, п Брянка</t>
  </si>
  <si>
    <t>Текущий ремонт 1 квартирного дома, ул. Набережная, д. 32, п Брянка</t>
  </si>
  <si>
    <t>Текущий ремонт 3 квартирного дома, ул. Школьная, д. 17, кв. 2, п Брянка</t>
  </si>
  <si>
    <t>Текущий ремонт 4 квартирного дома, ул. Центральная, д. 28А, кв. 1, п Вангаш</t>
  </si>
  <si>
    <t>Текущий ремонт 4 квартирного дома, ул. Студенческая, д. 12, кв. 4, п Вангаш</t>
  </si>
  <si>
    <t>Текущий ремонт 4 квартирного дома, ул. Студенческая, д. 15, кв. 3, п Вангаш</t>
  </si>
  <si>
    <t>Текущий ремонт 4 квартирного дома, ул. Центральная, д. 27, кв. 3, п Вангаш</t>
  </si>
  <si>
    <t>Текущий ремонт 4 квартирного дома, ул. Студенческая, д. 8, кв. 2, 3, п Вангаш</t>
  </si>
  <si>
    <t>Текущий ремонт 4 квартирного дома, ул. Центральная, д. 30Б, п Вангаш</t>
  </si>
  <si>
    <t>Текущий ремонт квартиры 1, ул. Донского, 49, гп Северо-Енисейский</t>
  </si>
  <si>
    <t>Текущий ремонт квартиры 3, ул. Портовая, 10, гп Северо-Енисейский</t>
  </si>
  <si>
    <t>Капитальный ремонт квартиры № 2, ул. Донского, 28А, гп Северо-Енисейский</t>
  </si>
  <si>
    <t>Текущий ремонт 22 квартирного дома, ул. Ленина, 3, кв. 11, гп Северо-Енисейский</t>
  </si>
  <si>
    <t>Текущий ремонт 22 квартирного дома, ул. Ленина, 3, кв. 15, гп Северо-Енисейский</t>
  </si>
  <si>
    <t>Текущий ремонт 22 квартирного дома, ул. Ленина, 3, кв. 16, гп Северо-Енисейский</t>
  </si>
  <si>
    <t>Текущий ремонт крыльца, ул. Набережная, 28, кв.3, п. Брянка</t>
  </si>
  <si>
    <t>Субсидия на возмещение фактически понесенных затрат, связанных с капитальным ремонтом балконных плит, расположенных по адресам: Красноярский край, Северо-Енисейский район, гп Северо-Енисейский, ул. Донского, 16А, ул. Ленина, 23, ул. Ленина, 25</t>
  </si>
  <si>
    <t>Капитальный ремонт 2 квартирного дома, ул. Зеленая, д. 5, кв. 2, п. Енашимо</t>
  </si>
  <si>
    <t>1650080015</t>
  </si>
  <si>
    <t>1650080016</t>
  </si>
  <si>
    <t>1650080023</t>
  </si>
  <si>
    <t>1650080026</t>
  </si>
  <si>
    <t>1650080031</t>
  </si>
  <si>
    <t>1650080032</t>
  </si>
  <si>
    <t>1650080033</t>
  </si>
  <si>
    <t>1650080063</t>
  </si>
  <si>
    <t>1650080217</t>
  </si>
  <si>
    <t>1650080224</t>
  </si>
  <si>
    <t>1650080225</t>
  </si>
  <si>
    <t>1650080332</t>
  </si>
  <si>
    <t>1650080874</t>
  </si>
  <si>
    <t>1650080877</t>
  </si>
  <si>
    <t>1650080880</t>
  </si>
  <si>
    <t>1650080884</t>
  </si>
  <si>
    <t>1650080897</t>
  </si>
  <si>
    <t>1650080899</t>
  </si>
  <si>
    <t>1650080904</t>
  </si>
  <si>
    <t>1650080905</t>
  </si>
  <si>
    <t>1650080908</t>
  </si>
  <si>
    <t>1650080909</t>
  </si>
  <si>
    <t>1650080910</t>
  </si>
  <si>
    <t>1650080911</t>
  </si>
  <si>
    <t>1650080912</t>
  </si>
  <si>
    <t>1650080913</t>
  </si>
  <si>
    <t>1650080914</t>
  </si>
  <si>
    <t>1650080915</t>
  </si>
  <si>
    <t>1650080916</t>
  </si>
  <si>
    <t>1650080917</t>
  </si>
  <si>
    <t>1650080918</t>
  </si>
  <si>
    <t>1650080919</t>
  </si>
  <si>
    <t>1650080921</t>
  </si>
  <si>
    <t>1650080922</t>
  </si>
  <si>
    <t>1650080923</t>
  </si>
  <si>
    <t>1650080924</t>
  </si>
  <si>
    <t>1650080925</t>
  </si>
  <si>
    <t>1650080927</t>
  </si>
  <si>
    <t>1650080930</t>
  </si>
  <si>
    <t>1650080931</t>
  </si>
  <si>
    <t>1650080932</t>
  </si>
  <si>
    <t>1650080959</t>
  </si>
  <si>
    <t>1650080960</t>
  </si>
  <si>
    <t>1650080961</t>
  </si>
  <si>
    <t>1650080967</t>
  </si>
  <si>
    <t>1650081001</t>
  </si>
  <si>
    <t>1650087333</t>
  </si>
  <si>
    <t>Актуализация схем теплоснабжения, гп Северо-Енисейский</t>
  </si>
  <si>
    <t>Актуализация схем теплоснабжения, п Тея</t>
  </si>
  <si>
    <t>Актуализация схем теплоснабжения, п Новая Калами</t>
  </si>
  <si>
    <t>Актуализация схем теплоснабжения, п Вангаш</t>
  </si>
  <si>
    <t>Подготовка схем теплоснабжения, п Брянка</t>
  </si>
  <si>
    <t>Подготовка схем теплоснабжения, п Вельмо</t>
  </si>
  <si>
    <t>Актуализация схем водоснабжения и водоотведения, гп Северо-Енисейский</t>
  </si>
  <si>
    <t>Актуализация схем водоснабжения и водоотведения, п Тея</t>
  </si>
  <si>
    <t>1660087251</t>
  </si>
  <si>
    <t>1660087252</t>
  </si>
  <si>
    <t>1660087253</t>
  </si>
  <si>
    <t>1660087254</t>
  </si>
  <si>
    <t>1660087255</t>
  </si>
  <si>
    <t>1660087257</t>
  </si>
  <si>
    <t>1660087261</t>
  </si>
  <si>
    <t>1660087262</t>
  </si>
  <si>
    <t>1670088000</t>
  </si>
  <si>
    <t>1670088010</t>
  </si>
  <si>
    <t>1670088011</t>
  </si>
  <si>
    <t>1670088020</t>
  </si>
  <si>
    <t>1670088021</t>
  </si>
  <si>
    <t>1670088030</t>
  </si>
  <si>
    <t>1670088050</t>
  </si>
  <si>
    <t>1670088060</t>
  </si>
  <si>
    <t>1670088061</t>
  </si>
  <si>
    <t>1670088070</t>
  </si>
  <si>
    <t>1670088080</t>
  </si>
  <si>
    <t>1670088090</t>
  </si>
  <si>
    <t>1670088980</t>
  </si>
  <si>
    <t>1810076870</t>
  </si>
  <si>
    <t>1810089000</t>
  </si>
  <si>
    <t>1810089010</t>
  </si>
  <si>
    <t>1810089020</t>
  </si>
  <si>
    <t>1810089021</t>
  </si>
  <si>
    <t>1810089030</t>
  </si>
  <si>
    <t>1810089040</t>
  </si>
  <si>
    <t>1810089061</t>
  </si>
  <si>
    <t>1810089070</t>
  </si>
  <si>
    <t>1810089080</t>
  </si>
  <si>
    <t>1810089090</t>
  </si>
  <si>
    <t>1810089980</t>
  </si>
  <si>
    <t>Проведение рекламной компании по привлечению граждан на военную службу по контракту в Вооруженные Силы Российской Федерации</t>
  </si>
  <si>
    <t>2010088000</t>
  </si>
  <si>
    <t>2010088010</t>
  </si>
  <si>
    <t>2010088011</t>
  </si>
  <si>
    <t>2010088020</t>
  </si>
  <si>
    <t>2010088021</t>
  </si>
  <si>
    <t>2010088030</t>
  </si>
  <si>
    <t>2010088040</t>
  </si>
  <si>
    <t>2010088050</t>
  </si>
  <si>
    <t>2010088061</t>
  </si>
  <si>
    <t>2010088070</t>
  </si>
  <si>
    <t>2010088080</t>
  </si>
  <si>
    <t>2010088090</t>
  </si>
  <si>
    <t>2010088980</t>
  </si>
  <si>
    <t>Расчистка муниципальных квартир от захламления</t>
  </si>
  <si>
    <t>Субсидия на финансовое обеспечение мероприятий по текущему ремонту жилых помещений, находящихся во владении (пользовании) семей граждан, участвующих в специальной военной операции</t>
  </si>
  <si>
    <t>Субсидия на возмещение фактически понесенных затрат по ремонту печей и дымовых труб</t>
  </si>
  <si>
    <t>Субсидия на возмещение фактически понесенных затрат, связанных с предоставлением дополнительных социальных гарантий семьям граждан, участвующих в специальной военной операции, на предоставление им жилищно-коммунальных услуг</t>
  </si>
  <si>
    <t>Оплата расходов ресурсоснабжающей организации по отоплению пустующих жилых муниципальных помещений</t>
  </si>
  <si>
    <t>Проведение аудита бухгалтерской отчетности МП "Хлебопек"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</si>
  <si>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</si>
  <si>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2110076870</t>
  </si>
  <si>
    <t>2110085721</t>
  </si>
  <si>
    <t>2110085750</t>
  </si>
  <si>
    <t>2110089000</t>
  </si>
  <si>
    <t>2110089010</t>
  </si>
  <si>
    <t>2110089020</t>
  </si>
  <si>
    <t>2110089021</t>
  </si>
  <si>
    <t>2110089030</t>
  </si>
  <si>
    <t>2110089070</t>
  </si>
  <si>
    <t>2110089080</t>
  </si>
  <si>
    <t>2110089090</t>
  </si>
  <si>
    <t>2110089980</t>
  </si>
  <si>
    <t>2110275870</t>
  </si>
  <si>
    <t>211027587A</t>
  </si>
  <si>
    <t>Приобретение двух грузовых автомобилей</t>
  </si>
  <si>
    <t>Капитальный ремонт помещений в здании администрации п. Новая Калами, п. Енашимо, ул. Юбилейная, 23, п. Новая Калами</t>
  </si>
  <si>
    <t>Текущий ремонт помещения №6, ул. Маяковского, 16, гп Северо-Енисейский</t>
  </si>
  <si>
    <t>Текущий ремонт системы центрального тепловодоснабжения административного здания, ул. Строителей, 1Б, п. Тея</t>
  </si>
  <si>
    <t>Капитальный ремонт кровли нежилого здания, ул. Маяковского, 16, гп Северо-Енисейский</t>
  </si>
  <si>
    <t>Капитальный ремонт нежилого помещения, ул. Коммунистическая, 7, помещение 2, гп Северо-Енисейский</t>
  </si>
  <si>
    <t>Текущий ремонт фасада здания, ул. Коммунистическая, 7, гп Северо-Енисейский</t>
  </si>
  <si>
    <t>Текущий ремонт здания хлебопекарни, ул. Клубная, 5/1, п. Тея</t>
  </si>
  <si>
    <t>Асфальтирование территории автомобильной парковки возле здания администрации п. Тея, ул. Клубная, 1, п. Тея</t>
  </si>
  <si>
    <t>Монтаж охранно-пожарной сигнализации в здании администрации п. Новая Калами, п. Енашимо, ул. Юбилейная, 23, п. Новая Калами</t>
  </si>
  <si>
    <t>Текущий ремонт помещений в здании администрации п. Новая Калами, п. Енашимо, ул. Юбилейная, 23, п. Новая Калами</t>
  </si>
  <si>
    <t>Капитальный ремонт систем пожарной сигнализации, вентиляции и кондиционирования административного здания, ул. Строителей, 1Б, п. Тея</t>
  </si>
  <si>
    <t>Подготовка проектной документации с получением положительного заключения государственной экспертизы капитального ремонта системы АПС и вентиляции административного здания, ул. Строителей, 1Б, п. Тея</t>
  </si>
  <si>
    <t>Капитальный ремонт здания конечного остановочного пункта межпоселкового общественного транспорта, ул. Шевченко, 2А, гп Северо-Енисейский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</si>
  <si>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общественной бани в п Брянка</t>
  </si>
  <si>
    <t>Приобретение и доставка лестницы приставной для нужд администрации гп Северо-Енисейский</t>
  </si>
  <si>
    <t>2130080197</t>
  </si>
  <si>
    <t>2130080412</t>
  </si>
  <si>
    <t>2130080594</t>
  </si>
  <si>
    <t>2130080745</t>
  </si>
  <si>
    <t>2130080810</t>
  </si>
  <si>
    <t>2130080811</t>
  </si>
  <si>
    <t>2130080941</t>
  </si>
  <si>
    <t>2130080984</t>
  </si>
  <si>
    <t>2130080991</t>
  </si>
  <si>
    <t>2130080992</t>
  </si>
  <si>
    <t>2130085611</t>
  </si>
  <si>
    <t>2130085650</t>
  </si>
  <si>
    <t>2130085690</t>
  </si>
  <si>
    <t>Снос нежилого здания гаража, ул. Советская, 9, гп Северо-Енисейский</t>
  </si>
  <si>
    <t>Снос аварийного дома, ул. Набережная, 55, гп Северо-Енисейский</t>
  </si>
  <si>
    <t>Снос аварийного дома, ул. Кутузова, 9, гп Северо-Енисейский</t>
  </si>
  <si>
    <t>Снос аварийного дома, ул. Ленина, 24, гп Северо-Енисейский</t>
  </si>
  <si>
    <t>Снос аварийного дома, ул. Строителей, 2, п. Тея</t>
  </si>
  <si>
    <t>Снос аварийного дома, ул. Нагорная, 10, п. Тея</t>
  </si>
  <si>
    <t>Снос аварийного дома, ул. Октябрьская, 49, п. Тея</t>
  </si>
  <si>
    <t>Снос аварийного дома, пер. Кривой, 4, п. Тея</t>
  </si>
  <si>
    <t>Снос аварийного дома, ул. Первомайская, 24, п. Тея</t>
  </si>
  <si>
    <t>Снос аварийного дома, ул. Юбилейная, 51, п Новая Калами</t>
  </si>
  <si>
    <t>Снос аварийного дома, ул. Юбилейная, 43, п Новая Калами</t>
  </si>
  <si>
    <t>Снос аварийного дома, ул. Нагорная, 8, п Брянка</t>
  </si>
  <si>
    <t>Снос аварийного дома, ул. Северная, 6, п Брянка</t>
  </si>
  <si>
    <t>Снос аварийного дома, мкр. Молодежный, 1, п. Вангаш</t>
  </si>
  <si>
    <t>Снос аварийного дома, ул. Ленина, 29, п Новоерудинский</t>
  </si>
  <si>
    <t>Снос аварийного нежилого здания, ул. Ленина, зд. 17А, п Новоерудинский</t>
  </si>
  <si>
    <t>Снос аварийного дома, пер. Северный, 1, п. Вельмо</t>
  </si>
  <si>
    <t>Снос аварийного дома, ул. Фабричная, 22, гп Северо-Енисейский</t>
  </si>
  <si>
    <t>Проведение обследования многоквартирных жилых домов для признания их аварийными и подлежащими сносу</t>
  </si>
  <si>
    <t>2140080850</t>
  </si>
  <si>
    <t>2140080851</t>
  </si>
  <si>
    <t>2140080852</t>
  </si>
  <si>
    <t>2140080855</t>
  </si>
  <si>
    <t>2140080856</t>
  </si>
  <si>
    <t>2140080857</t>
  </si>
  <si>
    <t>2140080858</t>
  </si>
  <si>
    <t>2140080860</t>
  </si>
  <si>
    <t>2140080861</t>
  </si>
  <si>
    <t>2140080865</t>
  </si>
  <si>
    <t>2140080867</t>
  </si>
  <si>
    <t>2140080868</t>
  </si>
  <si>
    <t>2140080870</t>
  </si>
  <si>
    <t>2140080871</t>
  </si>
  <si>
    <t>2140080872</t>
  </si>
  <si>
    <t>2140080873</t>
  </si>
  <si>
    <t>2140080995</t>
  </si>
  <si>
    <t>2140081003</t>
  </si>
  <si>
    <t>Благоустройство сквера «Победы и Труда», ул. Ленина, 5Д, гп Северо-Енисейский</t>
  </si>
  <si>
    <t>Закрепление скамеек в сквере «Победы и труда», гп Северо-Енисейский</t>
  </si>
  <si>
    <t>Текущий ремонт фонтанов, гп Северо-Енисейский</t>
  </si>
  <si>
    <t>Текущий ремонт Памятного мемориального знака в честь павших воинов-североенисейцев и прилегающей территории, ул. Ленина, 14/2, гп Северо-Енисейский</t>
  </si>
  <si>
    <t>Текущий ремонт ограждения парка «Радуга», гп Северо-Енисейский</t>
  </si>
  <si>
    <t>Приобретение, доставка, хранение и установка баннеров, аншлагов, флагов, гирлянд, информационных стендов, прочей баннерной продукции, п. Вангаш, п. Новоерудинский</t>
  </si>
  <si>
    <t>Текущий ремонт элементов благоустройства общественных пространств «Северная параллель» II этапа</t>
  </si>
  <si>
    <t>Монтаж водопропускных лотков, замена водопропускных трубок от ул. Ленина до ул. Фабричная, гп Северо-Енисейский</t>
  </si>
  <si>
    <t>Асфальтирование центральной площади, п. Тея</t>
  </si>
  <si>
    <t>Установка опор и светильников от ул. Шоссейная, до ул. Шоссейная, 32, от ул. Геологическая, 5 до ул. Геологическая, 7, от ул. Металлистов, 2 до ул. 50 лет Октября, п.Тея</t>
  </si>
  <si>
    <t>Текущий ремонт стелы на въезде в поселок, п. Тея</t>
  </si>
  <si>
    <t>Текущий ремонт деревянной лестницы от ул. Лесная, 6 до ул. Нагорная, 9А, п. Новая Калами</t>
  </si>
  <si>
    <t>Монтаж евроштакетного ограждения, ул. Коммунистическая, 7, гп Северо-Енисейский</t>
  </si>
  <si>
    <t>Текущий ремонт элементов благоустройства «Сквера семьи, любви и верности», ул. Фабричная, 3, гп Северо-Енисейский</t>
  </si>
  <si>
    <t>Текущий ремонт деревянного мостика через водоотводную канаву ул. Дражников, 3, п. Новая Калами</t>
  </si>
  <si>
    <t>Текущий ремонт лестницы на стадион ул. Юбилейная, 20, п. Новая Калами</t>
  </si>
  <si>
    <t>Текущий ремонт мостиков - переходов, п. Тея</t>
  </si>
  <si>
    <t>Монтаж линии уличного освещения, ул. Центральная, д. 31, д. 33, п. Вельмо</t>
  </si>
  <si>
    <t>Монтаж деревянных лестниц, гп Северо-Енисейский</t>
  </si>
  <si>
    <t>Приобретение, доставка, хранение и установка баннеров, аншлагов, флагов, гирлянд и прочей баннерной продукции, п. Вельмо</t>
  </si>
  <si>
    <t>Монтаж решетчатого ограждения захоронения матроса Бикова, п. Вангаш</t>
  </si>
  <si>
    <t>Установка табличек на воинских захоронениях в населенных пунктах Северо-Енисейского района</t>
  </si>
  <si>
    <t>Асфальтирование территории, кладбище №2, ул. Механическая, 7, гп Северо-Енисейский</t>
  </si>
  <si>
    <t>Монтаж постамента для установки памятника, сквер «Победы и Труда», ул. Ленина, 5Д, гп Северо-Енисейский</t>
  </si>
  <si>
    <t>Текущий ремонт деревянных тротуаров, п. Тея</t>
  </si>
  <si>
    <t>Приобретение, доставка, хранение, установка и демонтаж баннеров, аншлагов, флагов, гирлянд, вывесок, информационных стендов, прочей баннерной продукции, гп Северо-Енисейский</t>
  </si>
  <si>
    <t>Приобретение, доставка, хранение, установка и демонтаж баннеров, аншлагов, флагов, гирлянд, прочей баннерной продукции, п.Тея</t>
  </si>
  <si>
    <t>Текущий ремонт деревянных лестниц, гп Северо-Енисейский</t>
  </si>
  <si>
    <t>Покос травы, п. Вельмо</t>
  </si>
  <si>
    <t>Содержание территории общего пользования - скверов, парков, зеленых зон, иных мест общего пользования), п. Новая Калами</t>
  </si>
  <si>
    <t>Текущий ремонт подпорной стены, ул. Юбилейная, 45, п. Новая Калами</t>
  </si>
  <si>
    <t>Текущий ремонт бетонных тротуаров, п. Новая Калами</t>
  </si>
  <si>
    <t>Текущий ремонт въездной стелы, гп Северо-Енисейский</t>
  </si>
  <si>
    <t>Выполнение работ по благоустройству территории населенных пунктов Северо-Енисейского района</t>
  </si>
  <si>
    <t>Содержание территории комплексного благоустройства ул. Ленина и ул. Фабричная в гп Северо-Енисейский «Северная параллель»</t>
  </si>
  <si>
    <t>Текущий ремонт памятного знака воинам - вангашцам, павшим на полях сражений, ул. Студенческая, 12А, п. Вангаш, включая покраску ограждения</t>
  </si>
  <si>
    <t>Текущий ремонт светильников парка «Радуга», гп Северо-Енисейский</t>
  </si>
  <si>
    <t>Монтаж линии уличного освещения, ул. Студенческая, п.Вангаш</t>
  </si>
  <si>
    <t>Приобретение, доставка и монтаж въездной стелы в п. Брянка</t>
  </si>
  <si>
    <t>Субсидия на возмещение фактически понесенных затрат по устройству теплицы № 2 по адресу: Красноярский край, Северо-Енисейский район, гп Северо-Енисейский, ул. Кутузова, 1</t>
  </si>
  <si>
    <t>Приобретение и доставка металлических пролетов забора для ограждения территории, ул. Советская, 11, гп Северо-Енисейский</t>
  </si>
  <si>
    <t>Благоустройство территории, ул. Советская, 11, гп Северо-Енисейский</t>
  </si>
  <si>
    <t>Покраска забора ул. Ленина, гп Северо-Енисейский</t>
  </si>
  <si>
    <t>Приобретение, доставка, установка цветочниц, зеленых насаждений, материалов для зеленых насаждений для благоустройства территории гп Северо-Енисейский</t>
  </si>
  <si>
    <t>Субсидия на возмещение фактически понесенных затрат на замену и перенос опор наружного освещения в рамках реализации II этапа проекта комплексного благоустройства по ул. Ленина, ул. Фабричная гп Северо-Енисейский «Северная параллель»</t>
  </si>
  <si>
    <t>Приобретение и доставка парковых скамеек, урн гп Северо-Енисейский</t>
  </si>
  <si>
    <t>Выполнение работ по озеленению населенных пунктов Северо-Енисейского района</t>
  </si>
  <si>
    <t>Выполнение работ по озеленению территории сквера «Победы и Труда», ул. Ленина, 5Д, гп Северо-Енисейский</t>
  </si>
  <si>
    <t>Озеленение территорий общего пользования - скверов, парков, зеленых зон, иных мест общего пользования, гп Северо-Енисейский</t>
  </si>
  <si>
    <t>Озеленение территории комплексного благоустройства ул. Ленина и ул. Фабричная в гп Северо-Енисейский «Северная параллель»</t>
  </si>
  <si>
    <t>Ликвидация мест несанкционированного размещения твердых коммунальных отходов (свалок), п. Тея</t>
  </si>
  <si>
    <t>Ликвидация мест несанкционированного размещения твердых коммунальных отходов (свалок), п. Брянка</t>
  </si>
  <si>
    <t>2210080123</t>
  </si>
  <si>
    <t>2210080125</t>
  </si>
  <si>
    <t>2210080126</t>
  </si>
  <si>
    <t>2210080128</t>
  </si>
  <si>
    <t>2210080133</t>
  </si>
  <si>
    <t>2210080138</t>
  </si>
  <si>
    <t>2210080143</t>
  </si>
  <si>
    <t>2210080144</t>
  </si>
  <si>
    <t>2210080151</t>
  </si>
  <si>
    <t>2210080152</t>
  </si>
  <si>
    <t>2210080153</t>
  </si>
  <si>
    <t>2210080154</t>
  </si>
  <si>
    <t>2210080155</t>
  </si>
  <si>
    <t>2210080158</t>
  </si>
  <si>
    <t>2210080164</t>
  </si>
  <si>
    <t>2210080168</t>
  </si>
  <si>
    <t>2210080171</t>
  </si>
  <si>
    <t>2210080292</t>
  </si>
  <si>
    <t>2210080295</t>
  </si>
  <si>
    <t>2210080721</t>
  </si>
  <si>
    <t>2210080968</t>
  </si>
  <si>
    <t>2210080985</t>
  </si>
  <si>
    <t>2210080986</t>
  </si>
  <si>
    <t>2210081270</t>
  </si>
  <si>
    <t>2210086080</t>
  </si>
  <si>
    <t>2210086100</t>
  </si>
  <si>
    <t>2210086590</t>
  </si>
  <si>
    <t>2210086610</t>
  </si>
  <si>
    <t>2210086641</t>
  </si>
  <si>
    <t>2210086830</t>
  </si>
  <si>
    <t>2210086860</t>
  </si>
  <si>
    <t>2210087430</t>
  </si>
  <si>
    <t>2210087620</t>
  </si>
  <si>
    <t>2210087710</t>
  </si>
  <si>
    <t>2210087711</t>
  </si>
  <si>
    <t>2210087720</t>
  </si>
  <si>
    <t>221008772Z</t>
  </si>
  <si>
    <t>2210087760</t>
  </si>
  <si>
    <t>221008776Z</t>
  </si>
  <si>
    <t>2219080971</t>
  </si>
  <si>
    <t>2219080973</t>
  </si>
  <si>
    <t>2219087680</t>
  </si>
  <si>
    <t>2219087681</t>
  </si>
  <si>
    <t>2219087690</t>
  </si>
  <si>
    <t>2219087691</t>
  </si>
  <si>
    <t>2219087692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</si>
  <si>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</si>
  <si>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Тея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</si>
  <si>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Новая Калами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</si>
  <si>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Енашимо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</si>
  <si>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Вангаш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</si>
  <si>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Новоерудинский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</si>
  <si>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Брянка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</si>
  <si>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Вельмо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</si>
  <si>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</si>
  <si>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Тея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</si>
  <si>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Новая Калами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</si>
  <si>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Енашимо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</si>
  <si>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Вангаш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</si>
  <si>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Новоерудинский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</si>
  <si>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Вельмо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</si>
  <si>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Брянка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</si>
  <si>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электрических часов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</si>
  <si>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</si>
  <si>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Тея</t>
  </si>
  <si>
    <t>Субсидия на возмещение фактически понесенных затрат по наружному освещению территории населенных пунктов Северо-Енисейского района электромонтажных работы п. Вангаш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</si>
  <si>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Новая Калами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</si>
  <si>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Брянка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</si>
  <si>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Вельмо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</si>
  <si>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Енашимо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</si>
  <si>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Новоерудинский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</si>
  <si>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окружающей среды, природных комплексов и объектов, сохранение биологического разнообразия» государственной программы Красноярского края «Охрана окружающей среды, воспроизводство природных ресурсов»</t>
  </si>
  <si>
    <t>2250175180</t>
  </si>
  <si>
    <t>225017518A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</si>
  <si>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</si>
  <si>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2510089000</t>
  </si>
  <si>
    <t>2510089010</t>
  </si>
  <si>
    <t>2510089980</t>
  </si>
  <si>
    <t>2519989000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</si>
  <si>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</si>
  <si>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2520089980</t>
  </si>
  <si>
    <t>2520602890</t>
  </si>
  <si>
    <t>2529989000</t>
  </si>
  <si>
    <t>2530089000</t>
  </si>
  <si>
    <t>2530089010</t>
  </si>
  <si>
    <t>2530089020</t>
  </si>
  <si>
    <t>2530089980</t>
  </si>
  <si>
    <t>Выплата пенсии за выслугу лет лицам, замещавшим должности муниципальной службы в органах местного самоуправления Северо-Енисейского района</t>
  </si>
  <si>
    <t>Отдельное мероприятие «Обеспечение детей подарками Главы Северо-Енисейского района к Новому году»</t>
  </si>
  <si>
    <t>Расходы на обеспечение детей подарками Главы Северо-Енисейского района к Новому году</t>
  </si>
  <si>
    <t>Оказание социальной поддержки выпускникам 11-х классов школ Северо-Енисейского района в 2024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</si>
  <si>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Отдельное мероприятие «Обеспечение первоклассников общеобразовательных организаций Северо-Енисейского района подарками Главы Северо-Енисейского района ко Дню знаний»</t>
  </si>
  <si>
    <t>Расходы на финансовое обеспечение приобретения для первоклассников общеобразовательных организаций Северо-Енисейского района подарков Главы Северо-Енисейского района ко Дню знаний</t>
  </si>
  <si>
    <t>Отдельное мероприятие «Дополнительные меры социальной поддержки граждан, заключивших контракт о прохождении военной службы и направляемых для участия в специальной военной операции»</t>
  </si>
  <si>
    <t>Дополнительные меры социальной поддержки граждан, заключивших контракт о прохождении военной службы и направляемых для участия в специальной военной операции (единовременная выплата)</t>
  </si>
  <si>
    <t>Дополнительные меры социальной поддержки граждан, заключивших контракт о прохождении военной службы и направляемых для участия в специальной военной операции(ежемесячная выплата)</t>
  </si>
  <si>
    <t>Компенсация расходов, связанных с оплатой стоимости проезда гражданина от места его фактического пребывания до гп Северо-Енисейский для постановки на воинский учет в военный комиссариат Северо-Енисейского района в целях заключения контракта о прохождении военной службы и направления для участия в специальной военной операции</t>
  </si>
  <si>
    <t>Дополнительные меры социальной поддержки граждан, заключивших с 01 декабря 2023 года контракт о прохождении военной службы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(единовременная выплата) за счет остатков безвозмездных поступлений в бюджет Северо-Енисейского района от ООО «Соврудник» в 2023 году</t>
  </si>
  <si>
    <t>Дополнительные меры социальной поддержки граждан, заключивших с 01 декабря 2023 года контракт о прохождении военной службы и направляемых для участия в специальной военной операции за счет безвозмездных поступлений от ООО «Соврудник»</t>
  </si>
  <si>
    <t>Дополнительные меры социальной поддержки граждан, заключивших с 01 сентября 2024 года контракт о прохождении военной службы и направляемых для участия в специальной военной операции за счет безвозмездных поступлений от ООО Дорожно-строительная компания «Регион»</t>
  </si>
  <si>
    <t>2580080958</t>
  </si>
  <si>
    <t>2580080993</t>
  </si>
  <si>
    <t>Отдельное мероприятие «Субсидия на возмещение фактически понесенных затрат в случае гибели участника специальной военной операции»</t>
  </si>
  <si>
    <t>Субсидия на возмещение фактически понесенных затрат в случае гибели участника специальной военной операции</t>
  </si>
  <si>
    <t>2590000000</t>
  </si>
  <si>
    <t>2590080972</t>
  </si>
  <si>
    <t>Оказание социальной поддержки в виде единовременной выплаты приглашенным и трудоустроенным специалистам в учреждения социальной сферы и муниципальные предприятия Северо-Енисейского района</t>
  </si>
  <si>
    <t>Подпрограмма 2. «Создание условий для привлечения молодых специалистов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«Северо-Енисейская РБ»</t>
  </si>
  <si>
    <t>Предоставление социальной поддержки в виде единовременной выплаты молодым специалистам, трудоустроенным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«Северо-Енисейская РБ»</t>
  </si>
  <si>
    <t>Предоставление социальной поддержки в виде ежемесячной выплаты молодым специалистам, трудоустроенным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«Северо-Енисейская РБ»</t>
  </si>
  <si>
    <t>освоено
 (тыс.руб.)</t>
  </si>
  <si>
    <t xml:space="preserve">Подпрограмма 1. «Создание условий для привлечения специалистов в учреждения социальной сферы и муниципальные предприятия Северо-Енисейского района»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</si>
</sst>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;[Red]0.000"/>
    <numFmt numFmtId="165" formatCode="?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297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4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0" fontId="13" fillId="2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right" vertical="center" wrapText="1"/>
    </xf>
    <xf numFmtId="2" fontId="1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8" fillId="0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19" fillId="4" borderId="1" xfId="0" applyFont="1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9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 shrinkToFi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2" fillId="4" borderId="1" xfId="0" applyFont="1" applyFill="1" applyBorder="1"/>
    <xf numFmtId="0" fontId="22" fillId="0" borderId="1" xfId="0" applyFont="1" applyFill="1" applyBorder="1"/>
    <xf numFmtId="0" fontId="17" fillId="0" borderId="1" xfId="0" applyFont="1" applyFill="1" applyBorder="1"/>
    <xf numFmtId="49" fontId="7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Fill="1" applyBorder="1"/>
    <xf numFmtId="0" fontId="23" fillId="0" borderId="1" xfId="0" applyNumberFormat="1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/>
    <xf numFmtId="4" fontId="2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/>
    <xf numFmtId="164" fontId="19" fillId="0" borderId="1" xfId="0" applyNumberFormat="1" applyFont="1" applyFill="1" applyBorder="1"/>
    <xf numFmtId="0" fontId="19" fillId="3" borderId="1" xfId="0" applyFont="1" applyFill="1" applyBorder="1"/>
    <xf numFmtId="164" fontId="19" fillId="3" borderId="1" xfId="0" applyNumberFormat="1" applyFont="1" applyFill="1" applyBorder="1"/>
    <xf numFmtId="0" fontId="19" fillId="2" borderId="1" xfId="0" applyFont="1" applyFill="1" applyBorder="1"/>
    <xf numFmtId="164" fontId="19" fillId="2" borderId="1" xfId="0" applyNumberFormat="1" applyFont="1" applyFill="1" applyBorder="1"/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</xf>
    <xf numFmtId="4" fontId="8" fillId="4" borderId="1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49" fontId="5" fillId="2" borderId="6" xfId="0" applyNumberFormat="1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165" fontId="5" fillId="2" borderId="6" xfId="0" applyNumberFormat="1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/>
    <xf numFmtId="2" fontId="5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4" fontId="24" fillId="0" borderId="2" xfId="0" applyNumberFormat="1" applyFont="1" applyFill="1" applyBorder="1" applyAlignment="1">
      <alignment horizontal="right" vertical="center" wrapText="1"/>
    </xf>
    <xf numFmtId="4" fontId="5" fillId="4" borderId="2" xfId="0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18" fillId="4" borderId="2" xfId="0" applyNumberFormat="1" applyFont="1" applyFill="1" applyBorder="1" applyAlignment="1">
      <alignment horizontal="right" vertical="center" wrapText="1"/>
    </xf>
    <xf numFmtId="4" fontId="5" fillId="4" borderId="2" xfId="0" applyNumberFormat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2" xfId="0" applyNumberFormat="1" applyFill="1" applyBorder="1"/>
    <xf numFmtId="2" fontId="1" fillId="0" borderId="3" xfId="0" applyNumberFormat="1" applyFont="1" applyFill="1" applyBorder="1"/>
    <xf numFmtId="2" fontId="5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0" fillId="0" borderId="3" xfId="0" applyNumberFormat="1" applyFill="1" applyBorder="1" applyAlignment="1">
      <alignment horizontal="right" vertical="center" wrapText="1"/>
    </xf>
    <xf numFmtId="4" fontId="5" fillId="4" borderId="3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5" fillId="2" borderId="13" xfId="0" applyNumberFormat="1" applyFont="1" applyFill="1" applyBorder="1" applyAlignment="1">
      <alignment horizontal="right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2" fontId="2" fillId="4" borderId="3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23" fillId="4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18" fillId="0" borderId="3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vertical="center"/>
    </xf>
    <xf numFmtId="4" fontId="18" fillId="4" borderId="3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2" fontId="0" fillId="0" borderId="3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3" xfId="0" applyNumberFormat="1" applyFill="1" applyBorder="1"/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0"/>
  <sheetViews>
    <sheetView tabSelected="1" view="pageBreakPreview" zoomScale="68" zoomScaleNormal="75" zoomScaleSheetLayoutView="68" zoomScalePageLayoutView="66" workbookViewId="0">
      <selection activeCell="A977" sqref="A977:XFD980"/>
    </sheetView>
  </sheetViews>
  <sheetFormatPr defaultColWidth="9.140625" defaultRowHeight="15" x14ac:dyDescent="0.25"/>
  <cols>
    <col min="1" max="1" width="73.28515625" style="87" customWidth="1"/>
    <col min="2" max="2" width="16.28515625" style="73" customWidth="1"/>
    <col min="3" max="3" width="18.85546875" style="73" customWidth="1"/>
    <col min="4" max="4" width="20.140625" style="88" customWidth="1"/>
    <col min="5" max="5" width="24.5703125" style="258" customWidth="1"/>
    <col min="6" max="6" width="21.28515625" style="104" customWidth="1"/>
    <col min="7" max="7" width="19.28515625" style="295" customWidth="1"/>
    <col min="8" max="8" width="19.5703125" style="88" customWidth="1"/>
    <col min="9" max="9" width="19.7109375" style="88" customWidth="1"/>
    <col min="10" max="10" width="17.28515625" style="73" customWidth="1"/>
    <col min="11" max="11" width="15.85546875" style="73" customWidth="1"/>
    <col min="12" max="13" width="14.5703125" style="73" customWidth="1"/>
    <col min="14" max="16384" width="9.140625" style="73"/>
  </cols>
  <sheetData>
    <row r="1" spans="1:13" x14ac:dyDescent="0.25">
      <c r="A1" s="136"/>
      <c r="B1" s="137"/>
      <c r="C1" s="137"/>
      <c r="D1" s="138"/>
      <c r="E1" s="138"/>
      <c r="F1" s="216" t="s">
        <v>255</v>
      </c>
      <c r="G1" s="216"/>
      <c r="H1" s="216"/>
      <c r="I1" s="216"/>
      <c r="J1" s="119"/>
    </row>
    <row r="2" spans="1:13" ht="41.25" customHeight="1" x14ac:dyDescent="0.25">
      <c r="A2" s="136"/>
      <c r="B2" s="137"/>
      <c r="C2" s="137"/>
      <c r="D2" s="138"/>
      <c r="E2" s="138"/>
      <c r="F2" s="216"/>
      <c r="G2" s="216"/>
      <c r="H2" s="216"/>
      <c r="I2" s="216"/>
      <c r="J2" s="119"/>
    </row>
    <row r="3" spans="1:13" ht="18.75" x14ac:dyDescent="0.3">
      <c r="A3" s="217" t="s">
        <v>3</v>
      </c>
      <c r="B3" s="218"/>
      <c r="C3" s="218"/>
      <c r="D3" s="218"/>
      <c r="E3" s="218"/>
      <c r="F3" s="218"/>
      <c r="G3" s="218"/>
      <c r="H3" s="218"/>
      <c r="I3" s="218"/>
      <c r="J3" s="119"/>
    </row>
    <row r="4" spans="1:13" ht="31.5" customHeight="1" x14ac:dyDescent="0.3">
      <c r="A4" s="219" t="s">
        <v>451</v>
      </c>
      <c r="B4" s="220"/>
      <c r="C4" s="220"/>
      <c r="D4" s="220"/>
      <c r="E4" s="220"/>
      <c r="F4" s="220"/>
      <c r="G4" s="220"/>
      <c r="H4" s="220"/>
      <c r="I4" s="220"/>
    </row>
    <row r="5" spans="1:13" x14ac:dyDescent="0.25">
      <c r="A5" s="74"/>
      <c r="B5" s="71"/>
      <c r="C5" s="71"/>
      <c r="D5" s="72"/>
      <c r="E5" s="224"/>
      <c r="F5" s="94"/>
      <c r="G5" s="259"/>
      <c r="H5" s="72"/>
      <c r="I5" s="72"/>
    </row>
    <row r="6" spans="1:13" x14ac:dyDescent="0.25">
      <c r="A6" s="221" t="s">
        <v>37</v>
      </c>
      <c r="B6" s="222" t="s">
        <v>9</v>
      </c>
      <c r="C6" s="222" t="s">
        <v>10</v>
      </c>
      <c r="D6" s="205" t="s">
        <v>483</v>
      </c>
      <c r="E6" s="205" t="s">
        <v>452</v>
      </c>
      <c r="F6" s="205"/>
      <c r="G6" s="205"/>
      <c r="H6" s="205" t="s">
        <v>484</v>
      </c>
      <c r="I6" s="205" t="s">
        <v>453</v>
      </c>
    </row>
    <row r="7" spans="1:13" x14ac:dyDescent="0.25">
      <c r="A7" s="221"/>
      <c r="B7" s="222"/>
      <c r="C7" s="222"/>
      <c r="D7" s="205"/>
      <c r="E7" s="205"/>
      <c r="F7" s="205"/>
      <c r="G7" s="205"/>
      <c r="H7" s="205"/>
      <c r="I7" s="205"/>
    </row>
    <row r="8" spans="1:13" x14ac:dyDescent="0.25">
      <c r="A8" s="221"/>
      <c r="B8" s="222"/>
      <c r="C8" s="222"/>
      <c r="D8" s="205"/>
      <c r="E8" s="225" t="s">
        <v>226</v>
      </c>
      <c r="F8" s="223" t="s">
        <v>1395</v>
      </c>
      <c r="G8" s="260" t="s">
        <v>227</v>
      </c>
      <c r="H8" s="205"/>
      <c r="I8" s="205"/>
    </row>
    <row r="9" spans="1:13" ht="55.5" customHeight="1" x14ac:dyDescent="0.25">
      <c r="A9" s="221"/>
      <c r="B9" s="222"/>
      <c r="C9" s="222"/>
      <c r="D9" s="205"/>
      <c r="E9" s="225"/>
      <c r="F9" s="223"/>
      <c r="G9" s="260"/>
      <c r="H9" s="205"/>
      <c r="I9" s="205"/>
    </row>
    <row r="10" spans="1:13" ht="30" customHeight="1" x14ac:dyDescent="0.25">
      <c r="A10" s="5">
        <v>1</v>
      </c>
      <c r="B10" s="1">
        <v>2</v>
      </c>
      <c r="C10" s="1">
        <v>3</v>
      </c>
      <c r="D10" s="4">
        <v>4</v>
      </c>
      <c r="E10" s="226">
        <v>5</v>
      </c>
      <c r="F10" s="95">
        <v>6</v>
      </c>
      <c r="G10" s="261" t="s">
        <v>188</v>
      </c>
      <c r="H10" s="3" t="s">
        <v>189</v>
      </c>
      <c r="I10" s="3" t="s">
        <v>207</v>
      </c>
    </row>
    <row r="11" spans="1:13" s="75" customFormat="1" ht="31.5" customHeight="1" x14ac:dyDescent="0.3">
      <c r="A11" s="2" t="s">
        <v>4</v>
      </c>
      <c r="B11" s="2" t="s">
        <v>2</v>
      </c>
      <c r="C11" s="2" t="s">
        <v>2</v>
      </c>
      <c r="D11" s="12">
        <f>D13+D192+D267+D276+D333+D385+D521+D611+D660+D683+D780+D802+D827+D908</f>
        <v>3800064.5467099999</v>
      </c>
      <c r="E11" s="227">
        <f t="shared" ref="E11:F11" si="0">E13+E192+E267+E276+E333+E385+E521+E611+E660+E683+E780+E802+E827+E908</f>
        <v>3691943.1245200001</v>
      </c>
      <c r="F11" s="12">
        <f t="shared" si="0"/>
        <v>3688169.716856</v>
      </c>
      <c r="G11" s="262">
        <f>E11-F11</f>
        <v>3773.4076640000567</v>
      </c>
      <c r="H11" s="11">
        <f>D11-F11</f>
        <v>111894.82985399989</v>
      </c>
      <c r="I11" s="11">
        <f>F11/D11*100</f>
        <v>97.055449230438057</v>
      </c>
    </row>
    <row r="12" spans="1:13" s="76" customFormat="1" ht="41.25" customHeight="1" x14ac:dyDescent="0.25">
      <c r="A12" s="206" t="s">
        <v>46</v>
      </c>
      <c r="B12" s="207"/>
      <c r="C12" s="207"/>
      <c r="D12" s="207"/>
      <c r="E12" s="207"/>
      <c r="F12" s="207"/>
      <c r="G12" s="207"/>
      <c r="H12" s="207"/>
      <c r="I12" s="207"/>
    </row>
    <row r="13" spans="1:13" s="75" customFormat="1" ht="30.75" customHeight="1" x14ac:dyDescent="0.3">
      <c r="A13" s="159" t="s">
        <v>1</v>
      </c>
      <c r="B13" s="8"/>
      <c r="C13" s="114" t="s">
        <v>83</v>
      </c>
      <c r="D13" s="105">
        <f>D15+D36+D43+D73+D147</f>
        <v>1073329.7861300001</v>
      </c>
      <c r="E13" s="228">
        <f t="shared" ref="E13:F13" si="1">E15+E36+E43+E73+E147</f>
        <v>1039838.33399</v>
      </c>
      <c r="F13" s="105">
        <f t="shared" si="1"/>
        <v>1037994.3337660001</v>
      </c>
      <c r="G13" s="263">
        <f>G15+G36+G43+G73+G147</f>
        <v>1844.0002239999212</v>
      </c>
      <c r="H13" s="107">
        <f t="shared" ref="H13" si="2">D13-F13</f>
        <v>35335.452364000026</v>
      </c>
      <c r="I13" s="107">
        <f>F13/D13*100</f>
        <v>96.707866228942962</v>
      </c>
    </row>
    <row r="14" spans="1:13" ht="33" customHeight="1" x14ac:dyDescent="0.25">
      <c r="A14" s="160" t="s">
        <v>5</v>
      </c>
      <c r="B14" s="10"/>
      <c r="C14" s="10"/>
      <c r="D14" s="11"/>
      <c r="E14" s="229"/>
      <c r="F14" s="90"/>
      <c r="G14" s="262"/>
      <c r="H14" s="11"/>
      <c r="I14" s="11"/>
    </row>
    <row r="15" spans="1:13" s="77" customFormat="1" ht="39" customHeight="1" x14ac:dyDescent="0.25">
      <c r="A15" s="161" t="s">
        <v>6</v>
      </c>
      <c r="B15" s="13"/>
      <c r="C15" s="14" t="s">
        <v>82</v>
      </c>
      <c r="D15" s="15">
        <f>SUM(D16:D35)</f>
        <v>102311.43445000002</v>
      </c>
      <c r="E15" s="230">
        <f t="shared" ref="E15:F15" si="3">SUM(E16:E35)</f>
        <v>102248.03730000004</v>
      </c>
      <c r="F15" s="15">
        <f t="shared" si="3"/>
        <v>102248.03730000004</v>
      </c>
      <c r="G15" s="264">
        <f>E15-F15</f>
        <v>0</v>
      </c>
      <c r="H15" s="13">
        <f t="shared" ref="H15:H35" si="4">D15-F15</f>
        <v>63.397149999975227</v>
      </c>
      <c r="I15" s="13">
        <f t="shared" ref="I15:I35" si="5">F15/D15*100</f>
        <v>99.938035127411922</v>
      </c>
    </row>
    <row r="16" spans="1:13" s="78" customFormat="1" ht="33" customHeight="1" x14ac:dyDescent="0.25">
      <c r="A16" s="183" t="s">
        <v>190</v>
      </c>
      <c r="B16" s="50" t="s">
        <v>12</v>
      </c>
      <c r="C16" s="50" t="s">
        <v>81</v>
      </c>
      <c r="D16" s="61">
        <v>5041.0666300000003</v>
      </c>
      <c r="E16" s="231">
        <v>5041.0666300000003</v>
      </c>
      <c r="F16" s="61">
        <v>5041.0666300000003</v>
      </c>
      <c r="G16" s="265">
        <f t="shared" ref="G16:G35" si="6">E16-F16</f>
        <v>0</v>
      </c>
      <c r="H16" s="185">
        <f t="shared" si="4"/>
        <v>0</v>
      </c>
      <c r="I16" s="185">
        <f t="shared" si="5"/>
        <v>100</v>
      </c>
      <c r="M16" s="126"/>
    </row>
    <row r="17" spans="1:13" s="78" customFormat="1" ht="33" customHeight="1" x14ac:dyDescent="0.25">
      <c r="A17" s="183" t="s">
        <v>190</v>
      </c>
      <c r="B17" s="50" t="s">
        <v>12</v>
      </c>
      <c r="C17" s="50" t="s">
        <v>81</v>
      </c>
      <c r="D17" s="61">
        <v>12831.969569999999</v>
      </c>
      <c r="E17" s="231">
        <v>12830.11742</v>
      </c>
      <c r="F17" s="61">
        <v>12830.11742</v>
      </c>
      <c r="G17" s="265">
        <f t="shared" si="6"/>
        <v>0</v>
      </c>
      <c r="H17" s="185">
        <f t="shared" si="4"/>
        <v>1.8521499999988009</v>
      </c>
      <c r="I17" s="185">
        <f t="shared" si="5"/>
        <v>99.985566128489509</v>
      </c>
      <c r="M17" s="126"/>
    </row>
    <row r="18" spans="1:13" s="78" customFormat="1" ht="33" customHeight="1" x14ac:dyDescent="0.25">
      <c r="A18" s="183" t="s">
        <v>190</v>
      </c>
      <c r="B18" s="50" t="s">
        <v>12</v>
      </c>
      <c r="C18" s="50" t="s">
        <v>81</v>
      </c>
      <c r="D18" s="61">
        <v>1736.9348600000001</v>
      </c>
      <c r="E18" s="231">
        <v>1736.9348600000001</v>
      </c>
      <c r="F18" s="61">
        <v>1736.9348600000001</v>
      </c>
      <c r="G18" s="265">
        <f t="shared" si="6"/>
        <v>0</v>
      </c>
      <c r="H18" s="185">
        <f t="shared" si="4"/>
        <v>0</v>
      </c>
      <c r="I18" s="185">
        <f t="shared" si="5"/>
        <v>100</v>
      </c>
      <c r="M18" s="126"/>
    </row>
    <row r="19" spans="1:13" s="78" customFormat="1" ht="44.25" customHeight="1" x14ac:dyDescent="0.25">
      <c r="A19" s="183" t="s">
        <v>179</v>
      </c>
      <c r="B19" s="50" t="s">
        <v>16</v>
      </c>
      <c r="C19" s="50" t="s">
        <v>208</v>
      </c>
      <c r="D19" s="61">
        <v>150</v>
      </c>
      <c r="E19" s="231">
        <v>150</v>
      </c>
      <c r="F19" s="61">
        <v>150</v>
      </c>
      <c r="G19" s="265">
        <f t="shared" si="6"/>
        <v>0</v>
      </c>
      <c r="H19" s="185">
        <f t="shared" si="4"/>
        <v>0</v>
      </c>
      <c r="I19" s="185">
        <f t="shared" si="5"/>
        <v>100</v>
      </c>
    </row>
    <row r="20" spans="1:13" s="78" customFormat="1" ht="69" customHeight="1" x14ac:dyDescent="0.25">
      <c r="A20" s="183" t="s">
        <v>180</v>
      </c>
      <c r="B20" s="66">
        <v>441</v>
      </c>
      <c r="C20" s="50" t="s">
        <v>191</v>
      </c>
      <c r="D20" s="61">
        <v>138.21378999999999</v>
      </c>
      <c r="E20" s="231">
        <v>138.21378999999999</v>
      </c>
      <c r="F20" s="61">
        <v>138.21378999999999</v>
      </c>
      <c r="G20" s="265">
        <f t="shared" si="6"/>
        <v>0</v>
      </c>
      <c r="H20" s="185">
        <f t="shared" si="4"/>
        <v>0</v>
      </c>
      <c r="I20" s="185">
        <f t="shared" si="5"/>
        <v>100</v>
      </c>
    </row>
    <row r="21" spans="1:13" s="78" customFormat="1" ht="62.25" customHeight="1" x14ac:dyDescent="0.25">
      <c r="A21" s="183" t="s">
        <v>454</v>
      </c>
      <c r="B21" s="66">
        <v>444</v>
      </c>
      <c r="C21" s="50" t="s">
        <v>469</v>
      </c>
      <c r="D21" s="61">
        <v>13551.64587</v>
      </c>
      <c r="E21" s="231">
        <v>13551.64587</v>
      </c>
      <c r="F21" s="61">
        <v>13551.64587</v>
      </c>
      <c r="G21" s="265">
        <f t="shared" si="6"/>
        <v>0</v>
      </c>
      <c r="H21" s="185">
        <f t="shared" si="4"/>
        <v>0</v>
      </c>
      <c r="I21" s="185">
        <f t="shared" si="5"/>
        <v>100</v>
      </c>
    </row>
    <row r="22" spans="1:13" s="78" customFormat="1" ht="70.5" customHeight="1" x14ac:dyDescent="0.25">
      <c r="A22" s="183" t="s">
        <v>455</v>
      </c>
      <c r="B22" s="66">
        <v>444</v>
      </c>
      <c r="C22" s="50" t="s">
        <v>470</v>
      </c>
      <c r="D22" s="61">
        <v>1347.44</v>
      </c>
      <c r="E22" s="231">
        <v>1347.44</v>
      </c>
      <c r="F22" s="61">
        <v>1347.44</v>
      </c>
      <c r="G22" s="265">
        <f t="shared" si="6"/>
        <v>0</v>
      </c>
      <c r="H22" s="185">
        <f t="shared" si="4"/>
        <v>0</v>
      </c>
      <c r="I22" s="185">
        <f t="shared" si="5"/>
        <v>100</v>
      </c>
    </row>
    <row r="23" spans="1:13" s="78" customFormat="1" ht="96.75" customHeight="1" x14ac:dyDescent="0.25">
      <c r="A23" s="184" t="s">
        <v>456</v>
      </c>
      <c r="B23" s="66">
        <v>441</v>
      </c>
      <c r="C23" s="50" t="s">
        <v>471</v>
      </c>
      <c r="D23" s="61">
        <v>709.23447999999996</v>
      </c>
      <c r="E23" s="231">
        <v>709.23447999999996</v>
      </c>
      <c r="F23" s="61">
        <v>709.23447999999996</v>
      </c>
      <c r="G23" s="265">
        <f t="shared" si="6"/>
        <v>0</v>
      </c>
      <c r="H23" s="185">
        <f t="shared" si="4"/>
        <v>0</v>
      </c>
      <c r="I23" s="185">
        <f t="shared" si="5"/>
        <v>100</v>
      </c>
    </row>
    <row r="24" spans="1:13" s="78" customFormat="1" ht="31.5" customHeight="1" x14ac:dyDescent="0.25">
      <c r="A24" s="183" t="s">
        <v>457</v>
      </c>
      <c r="B24" s="66">
        <v>444</v>
      </c>
      <c r="C24" s="50" t="s">
        <v>472</v>
      </c>
      <c r="D24" s="61">
        <v>3331.19409</v>
      </c>
      <c r="E24" s="231">
        <v>3331.1940399999999</v>
      </c>
      <c r="F24" s="61">
        <v>3331.1940399999999</v>
      </c>
      <c r="G24" s="265">
        <f t="shared" si="6"/>
        <v>0</v>
      </c>
      <c r="H24" s="185">
        <f t="shared" si="4"/>
        <v>5.0000000101135811E-5</v>
      </c>
      <c r="I24" s="185">
        <f t="shared" si="5"/>
        <v>99.999998499036721</v>
      </c>
    </row>
    <row r="25" spans="1:13" s="78" customFormat="1" ht="66" customHeight="1" x14ac:dyDescent="0.25">
      <c r="A25" s="183" t="s">
        <v>458</v>
      </c>
      <c r="B25" s="66">
        <v>444</v>
      </c>
      <c r="C25" s="50" t="s">
        <v>473</v>
      </c>
      <c r="D25" s="61">
        <v>46973.7621</v>
      </c>
      <c r="E25" s="231">
        <v>46973.7621</v>
      </c>
      <c r="F25" s="61">
        <v>46973.7621</v>
      </c>
      <c r="G25" s="265">
        <f t="shared" si="6"/>
        <v>0</v>
      </c>
      <c r="H25" s="185">
        <f t="shared" si="4"/>
        <v>0</v>
      </c>
      <c r="I25" s="185">
        <f t="shared" si="5"/>
        <v>100</v>
      </c>
    </row>
    <row r="26" spans="1:13" s="78" customFormat="1" ht="81.75" customHeight="1" x14ac:dyDescent="0.25">
      <c r="A26" s="183" t="s">
        <v>459</v>
      </c>
      <c r="B26" s="50" t="s">
        <v>12</v>
      </c>
      <c r="C26" s="50" t="s">
        <v>352</v>
      </c>
      <c r="D26" s="61">
        <v>1281.43508</v>
      </c>
      <c r="E26" s="231">
        <v>1281.43508</v>
      </c>
      <c r="F26" s="61">
        <v>1281.43508</v>
      </c>
      <c r="G26" s="265">
        <f t="shared" si="6"/>
        <v>0</v>
      </c>
      <c r="H26" s="185">
        <f t="shared" si="4"/>
        <v>0</v>
      </c>
      <c r="I26" s="185">
        <f t="shared" si="5"/>
        <v>100</v>
      </c>
    </row>
    <row r="27" spans="1:13" ht="62.25" customHeight="1" x14ac:dyDescent="0.25">
      <c r="A27" s="183" t="s">
        <v>460</v>
      </c>
      <c r="B27" s="116" t="s">
        <v>12</v>
      </c>
      <c r="C27" s="50" t="s">
        <v>474</v>
      </c>
      <c r="D27" s="61">
        <v>6214.4814500000002</v>
      </c>
      <c r="E27" s="231">
        <v>6214.4814500000002</v>
      </c>
      <c r="F27" s="61">
        <v>6214.4814500000002</v>
      </c>
      <c r="G27" s="265">
        <f t="shared" si="6"/>
        <v>0</v>
      </c>
      <c r="H27" s="185">
        <f t="shared" si="4"/>
        <v>0</v>
      </c>
      <c r="I27" s="185">
        <f t="shared" si="5"/>
        <v>100</v>
      </c>
    </row>
    <row r="28" spans="1:13" ht="69" customHeight="1" x14ac:dyDescent="0.25">
      <c r="A28" s="183" t="s">
        <v>461</v>
      </c>
      <c r="B28" s="116" t="s">
        <v>12</v>
      </c>
      <c r="C28" s="50" t="s">
        <v>475</v>
      </c>
      <c r="D28" s="61">
        <v>3474.28</v>
      </c>
      <c r="E28" s="231">
        <v>3474.28</v>
      </c>
      <c r="F28" s="61">
        <v>3474.28</v>
      </c>
      <c r="G28" s="265">
        <f t="shared" si="6"/>
        <v>0</v>
      </c>
      <c r="H28" s="185">
        <f t="shared" si="4"/>
        <v>0</v>
      </c>
      <c r="I28" s="185">
        <f t="shared" si="5"/>
        <v>100</v>
      </c>
    </row>
    <row r="29" spans="1:13" ht="69" customHeight="1" x14ac:dyDescent="0.25">
      <c r="A29" s="183" t="s">
        <v>462</v>
      </c>
      <c r="B29" s="116" t="s">
        <v>12</v>
      </c>
      <c r="C29" s="50" t="s">
        <v>476</v>
      </c>
      <c r="D29" s="61">
        <v>2564.55395</v>
      </c>
      <c r="E29" s="231">
        <v>2564.55395</v>
      </c>
      <c r="F29" s="61">
        <v>2564.55395</v>
      </c>
      <c r="G29" s="265">
        <f t="shared" si="6"/>
        <v>0</v>
      </c>
      <c r="H29" s="185">
        <f t="shared" si="4"/>
        <v>0</v>
      </c>
      <c r="I29" s="185">
        <f t="shared" si="5"/>
        <v>100</v>
      </c>
    </row>
    <row r="30" spans="1:13" ht="69" customHeight="1" x14ac:dyDescent="0.25">
      <c r="A30" s="183" t="s">
        <v>463</v>
      </c>
      <c r="B30" s="116" t="s">
        <v>12</v>
      </c>
      <c r="C30" s="50" t="s">
        <v>477</v>
      </c>
      <c r="D30" s="61">
        <v>1916.8229200000001</v>
      </c>
      <c r="E30" s="231">
        <v>1916.8229200000001</v>
      </c>
      <c r="F30" s="61">
        <v>1916.8229200000001</v>
      </c>
      <c r="G30" s="265">
        <f t="shared" si="6"/>
        <v>0</v>
      </c>
      <c r="H30" s="185">
        <f t="shared" si="4"/>
        <v>0</v>
      </c>
      <c r="I30" s="185">
        <f t="shared" si="5"/>
        <v>100</v>
      </c>
    </row>
    <row r="31" spans="1:13" ht="99.75" customHeight="1" x14ac:dyDescent="0.25">
      <c r="A31" s="184" t="s">
        <v>464</v>
      </c>
      <c r="B31" s="116" t="s">
        <v>12</v>
      </c>
      <c r="C31" s="50" t="s">
        <v>478</v>
      </c>
      <c r="D31" s="61">
        <v>649.51076</v>
      </c>
      <c r="E31" s="231">
        <v>649.51076</v>
      </c>
      <c r="F31" s="61">
        <v>649.51076</v>
      </c>
      <c r="G31" s="265">
        <f t="shared" si="6"/>
        <v>0</v>
      </c>
      <c r="H31" s="185">
        <f t="shared" si="4"/>
        <v>0</v>
      </c>
      <c r="I31" s="185">
        <f t="shared" si="5"/>
        <v>100</v>
      </c>
    </row>
    <row r="32" spans="1:13" ht="118.5" customHeight="1" x14ac:dyDescent="0.25">
      <c r="A32" s="184" t="s">
        <v>465</v>
      </c>
      <c r="B32" s="116" t="s">
        <v>12</v>
      </c>
      <c r="C32" s="50" t="s">
        <v>479</v>
      </c>
      <c r="D32" s="61">
        <v>195</v>
      </c>
      <c r="E32" s="231">
        <v>139.60954000000001</v>
      </c>
      <c r="F32" s="61">
        <v>139.60954000000001</v>
      </c>
      <c r="G32" s="265">
        <f t="shared" si="6"/>
        <v>0</v>
      </c>
      <c r="H32" s="185">
        <f t="shared" si="4"/>
        <v>55.39045999999999</v>
      </c>
      <c r="I32" s="185">
        <f t="shared" si="5"/>
        <v>71.594635897435893</v>
      </c>
    </row>
    <row r="33" spans="1:9" ht="128.25" customHeight="1" x14ac:dyDescent="0.25">
      <c r="A33" s="184" t="s">
        <v>466</v>
      </c>
      <c r="B33" s="116" t="s">
        <v>12</v>
      </c>
      <c r="C33" s="50" t="s">
        <v>480</v>
      </c>
      <c r="D33" s="61">
        <v>164</v>
      </c>
      <c r="E33" s="231">
        <v>164</v>
      </c>
      <c r="F33" s="61">
        <v>164</v>
      </c>
      <c r="G33" s="265">
        <f t="shared" si="6"/>
        <v>0</v>
      </c>
      <c r="H33" s="185">
        <f t="shared" si="4"/>
        <v>0</v>
      </c>
      <c r="I33" s="185">
        <f t="shared" si="5"/>
        <v>100</v>
      </c>
    </row>
    <row r="34" spans="1:9" ht="117" customHeight="1" x14ac:dyDescent="0.25">
      <c r="A34" s="184" t="s">
        <v>467</v>
      </c>
      <c r="B34" s="116" t="s">
        <v>12</v>
      </c>
      <c r="C34" s="50" t="s">
        <v>481</v>
      </c>
      <c r="D34" s="61">
        <v>21.66667</v>
      </c>
      <c r="E34" s="231">
        <v>15.512180000000001</v>
      </c>
      <c r="F34" s="61">
        <v>15.512180000000001</v>
      </c>
      <c r="G34" s="265">
        <f t="shared" si="6"/>
        <v>0</v>
      </c>
      <c r="H34" s="185">
        <f t="shared" si="4"/>
        <v>6.1544899999999991</v>
      </c>
      <c r="I34" s="185">
        <f t="shared" si="5"/>
        <v>71.594665908512951</v>
      </c>
    </row>
    <row r="35" spans="1:9" ht="120.75" customHeight="1" x14ac:dyDescent="0.25">
      <c r="A35" s="184" t="s">
        <v>468</v>
      </c>
      <c r="B35" s="116" t="s">
        <v>12</v>
      </c>
      <c r="C35" s="50" t="s">
        <v>482</v>
      </c>
      <c r="D35" s="61">
        <v>18.22223</v>
      </c>
      <c r="E35" s="231">
        <v>18.22223</v>
      </c>
      <c r="F35" s="61">
        <v>18.22223</v>
      </c>
      <c r="G35" s="265">
        <f t="shared" si="6"/>
        <v>0</v>
      </c>
      <c r="H35" s="185">
        <f t="shared" si="4"/>
        <v>0</v>
      </c>
      <c r="I35" s="185">
        <f t="shared" si="5"/>
        <v>100</v>
      </c>
    </row>
    <row r="36" spans="1:9" ht="40.5" customHeight="1" x14ac:dyDescent="0.25">
      <c r="A36" s="161" t="s">
        <v>7</v>
      </c>
      <c r="B36" s="13"/>
      <c r="C36" s="49">
        <v>220000000</v>
      </c>
      <c r="D36" s="15">
        <f>SUM(D37:D42)</f>
        <v>13686.61865</v>
      </c>
      <c r="E36" s="230">
        <f>SUM(E37:E42)</f>
        <v>13598.88912</v>
      </c>
      <c r="F36" s="15">
        <f>SUM(F37:F42)</f>
        <v>13496.877620000001</v>
      </c>
      <c r="G36" s="264">
        <f t="shared" ref="G36:G195" si="7">E36-F36</f>
        <v>102.0114999999987</v>
      </c>
      <c r="H36" s="15">
        <f t="shared" ref="H36:H190" si="8">D36-F36</f>
        <v>189.74102999999923</v>
      </c>
      <c r="I36" s="15">
        <f t="shared" ref="I36:I46" si="9">F36/D36*100</f>
        <v>98.613674897707483</v>
      </c>
    </row>
    <row r="37" spans="1:9" ht="64.5" customHeight="1" x14ac:dyDescent="0.25">
      <c r="A37" s="183" t="s">
        <v>41</v>
      </c>
      <c r="B37" s="19" t="s">
        <v>12</v>
      </c>
      <c r="C37" s="50" t="s">
        <v>80</v>
      </c>
      <c r="D37" s="61">
        <v>608.15599999999995</v>
      </c>
      <c r="E37" s="231">
        <v>608.15599999999995</v>
      </c>
      <c r="F37" s="61">
        <v>511.09449999999998</v>
      </c>
      <c r="G37" s="265">
        <f t="shared" ref="G37:G40" si="10">E37-F37</f>
        <v>97.061499999999967</v>
      </c>
      <c r="H37" s="18">
        <f t="shared" ref="H37:H40" si="11">D37-F37</f>
        <v>97.061499999999967</v>
      </c>
      <c r="I37" s="18">
        <f t="shared" ref="I37:I40" si="12">F37/D37*100</f>
        <v>84.040032491663325</v>
      </c>
    </row>
    <row r="38" spans="1:9" ht="64.5" customHeight="1" x14ac:dyDescent="0.25">
      <c r="A38" s="183" t="s">
        <v>8</v>
      </c>
      <c r="B38" s="19" t="s">
        <v>12</v>
      </c>
      <c r="C38" s="50" t="s">
        <v>79</v>
      </c>
      <c r="D38" s="61">
        <v>2772.9524799999999</v>
      </c>
      <c r="E38" s="231">
        <v>2690.5062800000001</v>
      </c>
      <c r="F38" s="61">
        <v>2685.5562799999998</v>
      </c>
      <c r="G38" s="265">
        <f t="shared" si="10"/>
        <v>4.9500000000002728</v>
      </c>
      <c r="H38" s="18">
        <f t="shared" si="11"/>
        <v>87.396200000000135</v>
      </c>
      <c r="I38" s="18">
        <f t="shared" si="12"/>
        <v>96.848261893041894</v>
      </c>
    </row>
    <row r="39" spans="1:9" ht="64.5" customHeight="1" x14ac:dyDescent="0.25">
      <c r="A39" s="183" t="s">
        <v>355</v>
      </c>
      <c r="B39" s="19" t="s">
        <v>12</v>
      </c>
      <c r="C39" s="50" t="s">
        <v>353</v>
      </c>
      <c r="D39" s="61">
        <v>2843.7</v>
      </c>
      <c r="E39" s="231">
        <v>2843.6666700000001</v>
      </c>
      <c r="F39" s="61">
        <v>2843.6666700000001</v>
      </c>
      <c r="G39" s="265">
        <f t="shared" si="10"/>
        <v>0</v>
      </c>
      <c r="H39" s="18">
        <f t="shared" si="11"/>
        <v>3.3329999999750726E-2</v>
      </c>
      <c r="I39" s="18">
        <f t="shared" si="12"/>
        <v>99.998827935436239</v>
      </c>
    </row>
    <row r="40" spans="1:9" ht="64.5" customHeight="1" x14ac:dyDescent="0.25">
      <c r="A40" s="183" t="s">
        <v>485</v>
      </c>
      <c r="B40" s="19" t="s">
        <v>12</v>
      </c>
      <c r="C40" s="50" t="s">
        <v>487</v>
      </c>
      <c r="D40" s="61">
        <v>365.04599999999999</v>
      </c>
      <c r="E40" s="231">
        <v>359.79599999999999</v>
      </c>
      <c r="F40" s="61">
        <v>359.79599999999999</v>
      </c>
      <c r="G40" s="265">
        <f t="shared" si="10"/>
        <v>0</v>
      </c>
      <c r="H40" s="18">
        <f t="shared" si="11"/>
        <v>5.25</v>
      </c>
      <c r="I40" s="18">
        <f t="shared" si="12"/>
        <v>98.561825085057777</v>
      </c>
    </row>
    <row r="41" spans="1:9" ht="58.5" customHeight="1" x14ac:dyDescent="0.25">
      <c r="A41" s="183" t="s">
        <v>485</v>
      </c>
      <c r="B41" s="19" t="s">
        <v>12</v>
      </c>
      <c r="C41" s="50" t="s">
        <v>487</v>
      </c>
      <c r="D41" s="61">
        <v>694.76891999999998</v>
      </c>
      <c r="E41" s="231">
        <v>694.76891999999998</v>
      </c>
      <c r="F41" s="61">
        <v>694.76891999999998</v>
      </c>
      <c r="G41" s="266">
        <f t="shared" si="7"/>
        <v>0</v>
      </c>
      <c r="H41" s="46">
        <f t="shared" si="8"/>
        <v>0</v>
      </c>
      <c r="I41" s="46">
        <f t="shared" si="9"/>
        <v>100</v>
      </c>
    </row>
    <row r="42" spans="1:9" ht="78" customHeight="1" x14ac:dyDescent="0.25">
      <c r="A42" s="183" t="s">
        <v>486</v>
      </c>
      <c r="B42" s="19" t="s">
        <v>12</v>
      </c>
      <c r="C42" s="50" t="s">
        <v>354</v>
      </c>
      <c r="D42" s="61">
        <v>6401.9952499999999</v>
      </c>
      <c r="E42" s="231">
        <v>6401.9952499999999</v>
      </c>
      <c r="F42" s="61">
        <v>6401.9952499999999</v>
      </c>
      <c r="G42" s="266">
        <f t="shared" si="7"/>
        <v>0</v>
      </c>
      <c r="H42" s="46">
        <f t="shared" si="8"/>
        <v>0</v>
      </c>
      <c r="I42" s="46">
        <f t="shared" si="9"/>
        <v>100</v>
      </c>
    </row>
    <row r="43" spans="1:9" ht="48" customHeight="1" x14ac:dyDescent="0.25">
      <c r="A43" s="161" t="s">
        <v>11</v>
      </c>
      <c r="B43" s="20"/>
      <c r="C43" s="14" t="s">
        <v>78</v>
      </c>
      <c r="D43" s="15">
        <f>SUM(D44:D72)</f>
        <v>43330.158530000001</v>
      </c>
      <c r="E43" s="230">
        <f t="shared" ref="E43:F43" si="13">SUM(E44:E72)</f>
        <v>35443.249710000011</v>
      </c>
      <c r="F43" s="15">
        <f t="shared" si="13"/>
        <v>35258.747820000011</v>
      </c>
      <c r="G43" s="264">
        <f t="shared" si="7"/>
        <v>184.50188999999955</v>
      </c>
      <c r="H43" s="15">
        <f t="shared" si="8"/>
        <v>8071.4107099999892</v>
      </c>
      <c r="I43" s="15">
        <f t="shared" si="9"/>
        <v>81.372302839806878</v>
      </c>
    </row>
    <row r="44" spans="1:9" s="77" customFormat="1" ht="110.25" customHeight="1" x14ac:dyDescent="0.25">
      <c r="A44" s="184" t="s">
        <v>356</v>
      </c>
      <c r="B44" s="68">
        <v>444</v>
      </c>
      <c r="C44" s="50" t="s">
        <v>77</v>
      </c>
      <c r="D44" s="61">
        <v>8836.7681499999999</v>
      </c>
      <c r="E44" s="231">
        <v>8698.4694600000003</v>
      </c>
      <c r="F44" s="61">
        <v>8637.6458500000008</v>
      </c>
      <c r="G44" s="267">
        <f>E44-F44</f>
        <v>60.823609999999462</v>
      </c>
      <c r="H44" s="46">
        <f t="shared" si="8"/>
        <v>199.12229999999909</v>
      </c>
      <c r="I44" s="46">
        <f t="shared" si="9"/>
        <v>97.746661487322157</v>
      </c>
    </row>
    <row r="45" spans="1:9" ht="53.25" customHeight="1" x14ac:dyDescent="0.25">
      <c r="A45" s="183" t="s">
        <v>357</v>
      </c>
      <c r="B45" s="68">
        <v>444</v>
      </c>
      <c r="C45" s="50" t="s">
        <v>76</v>
      </c>
      <c r="D45" s="61">
        <v>2991.5459999999998</v>
      </c>
      <c r="E45" s="231">
        <v>2991.5459999999998</v>
      </c>
      <c r="F45" s="61">
        <v>2991.5459999999998</v>
      </c>
      <c r="G45" s="267">
        <f t="shared" si="7"/>
        <v>0</v>
      </c>
      <c r="H45" s="46">
        <f t="shared" si="8"/>
        <v>0</v>
      </c>
      <c r="I45" s="46">
        <f t="shared" si="9"/>
        <v>100</v>
      </c>
    </row>
    <row r="46" spans="1:9" ht="183.75" customHeight="1" x14ac:dyDescent="0.25">
      <c r="A46" s="184" t="s">
        <v>515</v>
      </c>
      <c r="B46" s="19" t="s">
        <v>12</v>
      </c>
      <c r="C46" s="50" t="s">
        <v>488</v>
      </c>
      <c r="D46" s="61">
        <v>5402.2</v>
      </c>
      <c r="E46" s="231">
        <v>2450.5316200000002</v>
      </c>
      <c r="F46" s="61">
        <v>2340.4523100000001</v>
      </c>
      <c r="G46" s="267">
        <f t="shared" si="7"/>
        <v>110.07931000000008</v>
      </c>
      <c r="H46" s="46">
        <f t="shared" si="8"/>
        <v>3061.7476899999997</v>
      </c>
      <c r="I46" s="46">
        <f t="shared" si="9"/>
        <v>43.324058901928844</v>
      </c>
    </row>
    <row r="47" spans="1:9" ht="145.5" customHeight="1" x14ac:dyDescent="0.25">
      <c r="A47" s="184" t="s">
        <v>516</v>
      </c>
      <c r="B47" s="19" t="s">
        <v>12</v>
      </c>
      <c r="C47" s="50" t="s">
        <v>489</v>
      </c>
      <c r="D47" s="61">
        <v>2840.3</v>
      </c>
      <c r="E47" s="231">
        <v>1191.3124399999999</v>
      </c>
      <c r="F47" s="61">
        <v>1177.7134900000001</v>
      </c>
      <c r="G47" s="267">
        <f t="shared" si="7"/>
        <v>13.598949999999832</v>
      </c>
      <c r="H47" s="46">
        <f t="shared" si="8"/>
        <v>1662.5865100000001</v>
      </c>
      <c r="I47" s="46">
        <f t="shared" ref="I47:I190" si="14">F47/D47*100</f>
        <v>41.464404816392637</v>
      </c>
    </row>
    <row r="48" spans="1:9" ht="185.25" customHeight="1" x14ac:dyDescent="0.25">
      <c r="A48" s="184" t="s">
        <v>517</v>
      </c>
      <c r="B48" s="68">
        <v>444</v>
      </c>
      <c r="C48" s="50" t="s">
        <v>490</v>
      </c>
      <c r="D48" s="61">
        <v>5301.9480700000004</v>
      </c>
      <c r="E48" s="231">
        <v>4864.4255599999997</v>
      </c>
      <c r="F48" s="61">
        <v>4864.4255599999997</v>
      </c>
      <c r="G48" s="267">
        <f t="shared" si="7"/>
        <v>0</v>
      </c>
      <c r="H48" s="46">
        <f t="shared" si="8"/>
        <v>437.52251000000069</v>
      </c>
      <c r="I48" s="46">
        <f t="shared" si="14"/>
        <v>91.747891450019409</v>
      </c>
    </row>
    <row r="49" spans="1:9" s="77" customFormat="1" ht="157.5" customHeight="1" x14ac:dyDescent="0.25">
      <c r="A49" s="184" t="s">
        <v>518</v>
      </c>
      <c r="B49" s="52">
        <v>444</v>
      </c>
      <c r="C49" s="50" t="s">
        <v>491</v>
      </c>
      <c r="D49" s="61">
        <v>8.5465400000000002</v>
      </c>
      <c r="E49" s="231">
        <v>2.7303999999999999</v>
      </c>
      <c r="F49" s="61">
        <v>2.7303999999999999</v>
      </c>
      <c r="G49" s="267">
        <f t="shared" si="7"/>
        <v>0</v>
      </c>
      <c r="H49" s="46">
        <f t="shared" si="8"/>
        <v>5.8161400000000008</v>
      </c>
      <c r="I49" s="46">
        <f t="shared" si="14"/>
        <v>31.947431358187057</v>
      </c>
    </row>
    <row r="50" spans="1:9" ht="141.75" customHeight="1" x14ac:dyDescent="0.25">
      <c r="A50" s="184" t="s">
        <v>519</v>
      </c>
      <c r="B50" s="19" t="s">
        <v>12</v>
      </c>
      <c r="C50" s="50" t="s">
        <v>492</v>
      </c>
      <c r="D50" s="61">
        <v>6570.3</v>
      </c>
      <c r="E50" s="231">
        <v>3865.7269799999999</v>
      </c>
      <c r="F50" s="61">
        <v>3865.7269799999999</v>
      </c>
      <c r="G50" s="267">
        <f t="shared" si="7"/>
        <v>0</v>
      </c>
      <c r="H50" s="46">
        <f t="shared" si="8"/>
        <v>2704.5730200000003</v>
      </c>
      <c r="I50" s="46">
        <f t="shared" si="14"/>
        <v>58.836384639970774</v>
      </c>
    </row>
    <row r="51" spans="1:9" ht="32.25" customHeight="1" x14ac:dyDescent="0.25">
      <c r="A51" s="183" t="s">
        <v>520</v>
      </c>
      <c r="B51" s="19" t="s">
        <v>12</v>
      </c>
      <c r="C51" s="50" t="s">
        <v>493</v>
      </c>
      <c r="D51" s="61">
        <v>271.33530000000002</v>
      </c>
      <c r="E51" s="231">
        <v>271.33530000000002</v>
      </c>
      <c r="F51" s="61">
        <v>271.33530000000002</v>
      </c>
      <c r="G51" s="267">
        <f t="shared" si="7"/>
        <v>0</v>
      </c>
      <c r="H51" s="46">
        <f t="shared" si="8"/>
        <v>0</v>
      </c>
      <c r="I51" s="46">
        <f t="shared" si="14"/>
        <v>100</v>
      </c>
    </row>
    <row r="52" spans="1:9" ht="32.25" customHeight="1" x14ac:dyDescent="0.25">
      <c r="A52" s="183" t="s">
        <v>521</v>
      </c>
      <c r="B52" s="19" t="s">
        <v>12</v>
      </c>
      <c r="C52" s="50" t="s">
        <v>494</v>
      </c>
      <c r="D52" s="61">
        <v>688.74599999999998</v>
      </c>
      <c r="E52" s="231">
        <v>688.74599999999998</v>
      </c>
      <c r="F52" s="61">
        <v>688.74599999999998</v>
      </c>
      <c r="G52" s="267">
        <f t="shared" si="7"/>
        <v>0</v>
      </c>
      <c r="H52" s="46">
        <f t="shared" si="8"/>
        <v>0</v>
      </c>
      <c r="I52" s="46">
        <f t="shared" si="14"/>
        <v>100</v>
      </c>
    </row>
    <row r="53" spans="1:9" ht="32.25" customHeight="1" x14ac:dyDescent="0.25">
      <c r="A53" s="183" t="s">
        <v>67</v>
      </c>
      <c r="B53" s="19" t="s">
        <v>12</v>
      </c>
      <c r="C53" s="50" t="s">
        <v>495</v>
      </c>
      <c r="D53" s="61">
        <v>906.91026999999997</v>
      </c>
      <c r="E53" s="231">
        <v>906.91026999999997</v>
      </c>
      <c r="F53" s="61">
        <v>906.91026999999997</v>
      </c>
      <c r="G53" s="267">
        <f t="shared" si="7"/>
        <v>0</v>
      </c>
      <c r="H53" s="46">
        <f t="shared" si="8"/>
        <v>0</v>
      </c>
      <c r="I53" s="46">
        <f t="shared" si="14"/>
        <v>100</v>
      </c>
    </row>
    <row r="54" spans="1:9" ht="32.25" customHeight="1" x14ac:dyDescent="0.25">
      <c r="A54" s="183" t="s">
        <v>69</v>
      </c>
      <c r="B54" s="19" t="s">
        <v>12</v>
      </c>
      <c r="C54" s="50" t="s">
        <v>496</v>
      </c>
      <c r="D54" s="61">
        <v>43.5</v>
      </c>
      <c r="E54" s="231">
        <v>43.5</v>
      </c>
      <c r="F54" s="61">
        <v>43.5</v>
      </c>
      <c r="G54" s="267">
        <f t="shared" si="7"/>
        <v>0</v>
      </c>
      <c r="H54" s="46">
        <f t="shared" si="8"/>
        <v>0</v>
      </c>
      <c r="I54" s="46">
        <f t="shared" si="14"/>
        <v>100</v>
      </c>
    </row>
    <row r="55" spans="1:9" ht="20.25" customHeight="1" x14ac:dyDescent="0.25">
      <c r="A55" s="183" t="s">
        <v>70</v>
      </c>
      <c r="B55" s="19" t="s">
        <v>12</v>
      </c>
      <c r="C55" s="50" t="s">
        <v>497</v>
      </c>
      <c r="D55" s="61">
        <v>783.77139</v>
      </c>
      <c r="E55" s="231">
        <v>783.77139</v>
      </c>
      <c r="F55" s="61">
        <v>783.77139</v>
      </c>
      <c r="G55" s="267">
        <f t="shared" si="7"/>
        <v>0</v>
      </c>
      <c r="H55" s="46">
        <f t="shared" si="8"/>
        <v>0</v>
      </c>
      <c r="I55" s="46">
        <f t="shared" si="14"/>
        <v>100</v>
      </c>
    </row>
    <row r="56" spans="1:9" ht="20.25" customHeight="1" x14ac:dyDescent="0.25">
      <c r="A56" s="183" t="s">
        <v>72</v>
      </c>
      <c r="B56" s="19" t="s">
        <v>12</v>
      </c>
      <c r="C56" s="50" t="s">
        <v>498</v>
      </c>
      <c r="D56" s="61">
        <v>110.5728</v>
      </c>
      <c r="E56" s="231">
        <v>110.5728</v>
      </c>
      <c r="F56" s="61">
        <v>110.5728</v>
      </c>
      <c r="G56" s="267">
        <f t="shared" si="7"/>
        <v>0</v>
      </c>
      <c r="H56" s="46">
        <f t="shared" si="8"/>
        <v>0</v>
      </c>
      <c r="I56" s="46">
        <f t="shared" si="14"/>
        <v>100</v>
      </c>
    </row>
    <row r="57" spans="1:9" ht="20.25" customHeight="1" x14ac:dyDescent="0.25">
      <c r="A57" s="183" t="s">
        <v>73</v>
      </c>
      <c r="B57" s="19" t="s">
        <v>12</v>
      </c>
      <c r="C57" s="50" t="s">
        <v>499</v>
      </c>
      <c r="D57" s="61">
        <v>245.93899999999999</v>
      </c>
      <c r="E57" s="231">
        <v>245.93899999999999</v>
      </c>
      <c r="F57" s="61">
        <v>245.93899999999999</v>
      </c>
      <c r="G57" s="267">
        <f t="shared" si="7"/>
        <v>0</v>
      </c>
      <c r="H57" s="46">
        <f t="shared" si="8"/>
        <v>0</v>
      </c>
      <c r="I57" s="46">
        <f t="shared" si="14"/>
        <v>100</v>
      </c>
    </row>
    <row r="58" spans="1:9" ht="20.25" customHeight="1" x14ac:dyDescent="0.25">
      <c r="A58" s="183" t="s">
        <v>74</v>
      </c>
      <c r="B58" s="19" t="s">
        <v>12</v>
      </c>
      <c r="C58" s="50" t="s">
        <v>500</v>
      </c>
      <c r="D58" s="61">
        <v>233.04746</v>
      </c>
      <c r="E58" s="231">
        <v>233.04746</v>
      </c>
      <c r="F58" s="61">
        <v>233.04746</v>
      </c>
      <c r="G58" s="267">
        <f t="shared" si="7"/>
        <v>0</v>
      </c>
      <c r="H58" s="46">
        <f t="shared" si="8"/>
        <v>0</v>
      </c>
      <c r="I58" s="46">
        <f t="shared" si="14"/>
        <v>100</v>
      </c>
    </row>
    <row r="59" spans="1:9" ht="62.25" customHeight="1" x14ac:dyDescent="0.25">
      <c r="A59" s="183" t="s">
        <v>522</v>
      </c>
      <c r="B59" s="19" t="s">
        <v>12</v>
      </c>
      <c r="C59" s="50" t="s">
        <v>501</v>
      </c>
      <c r="D59" s="61">
        <v>639.93150000000003</v>
      </c>
      <c r="E59" s="231">
        <v>639.93150000000003</v>
      </c>
      <c r="F59" s="61">
        <v>639.93150000000003</v>
      </c>
      <c r="G59" s="267">
        <f t="shared" si="7"/>
        <v>0</v>
      </c>
      <c r="H59" s="46">
        <f t="shared" si="8"/>
        <v>0</v>
      </c>
      <c r="I59" s="46">
        <f t="shared" si="14"/>
        <v>100</v>
      </c>
    </row>
    <row r="60" spans="1:9" ht="66.75" customHeight="1" x14ac:dyDescent="0.25">
      <c r="A60" s="183" t="s">
        <v>309</v>
      </c>
      <c r="B60" s="19" t="s">
        <v>12</v>
      </c>
      <c r="C60" s="50" t="s">
        <v>502</v>
      </c>
      <c r="D60" s="61">
        <v>453.05522999999999</v>
      </c>
      <c r="E60" s="231">
        <v>453.05522999999999</v>
      </c>
      <c r="F60" s="61">
        <v>453.05522999999999</v>
      </c>
      <c r="G60" s="267">
        <f t="shared" si="7"/>
        <v>0</v>
      </c>
      <c r="H60" s="46">
        <f t="shared" si="8"/>
        <v>0</v>
      </c>
      <c r="I60" s="46">
        <f t="shared" si="14"/>
        <v>100</v>
      </c>
    </row>
    <row r="61" spans="1:9" ht="34.5" customHeight="1" x14ac:dyDescent="0.25">
      <c r="A61" s="183" t="s">
        <v>523</v>
      </c>
      <c r="B61" s="19" t="s">
        <v>12</v>
      </c>
      <c r="C61" s="50" t="s">
        <v>503</v>
      </c>
      <c r="D61" s="61">
        <v>309.20600000000002</v>
      </c>
      <c r="E61" s="231">
        <v>309.20600000000002</v>
      </c>
      <c r="F61" s="61">
        <v>309.20600000000002</v>
      </c>
      <c r="G61" s="267">
        <f t="shared" si="7"/>
        <v>0</v>
      </c>
      <c r="H61" s="46">
        <f t="shared" si="8"/>
        <v>0</v>
      </c>
      <c r="I61" s="46">
        <f t="shared" si="14"/>
        <v>100</v>
      </c>
    </row>
    <row r="62" spans="1:9" ht="26.25" customHeight="1" x14ac:dyDescent="0.25">
      <c r="A62" s="183" t="s">
        <v>67</v>
      </c>
      <c r="B62" s="19" t="s">
        <v>12</v>
      </c>
      <c r="C62" s="50" t="s">
        <v>504</v>
      </c>
      <c r="D62" s="61">
        <v>238.93772999999999</v>
      </c>
      <c r="E62" s="231">
        <v>238.93772999999999</v>
      </c>
      <c r="F62" s="61">
        <v>238.93772999999999</v>
      </c>
      <c r="G62" s="267">
        <f t="shared" si="7"/>
        <v>0</v>
      </c>
      <c r="H62" s="46">
        <f t="shared" si="8"/>
        <v>0</v>
      </c>
      <c r="I62" s="46">
        <f t="shared" si="14"/>
        <v>100</v>
      </c>
    </row>
    <row r="63" spans="1:9" ht="26.25" customHeight="1" x14ac:dyDescent="0.25">
      <c r="A63" s="183" t="s">
        <v>70</v>
      </c>
      <c r="B63" s="19" t="s">
        <v>12</v>
      </c>
      <c r="C63" s="50" t="s">
        <v>505</v>
      </c>
      <c r="D63" s="61">
        <v>66.430000000000007</v>
      </c>
      <c r="E63" s="231">
        <v>66.430000000000007</v>
      </c>
      <c r="F63" s="61">
        <v>66.430000000000007</v>
      </c>
      <c r="G63" s="267">
        <f t="shared" si="7"/>
        <v>0</v>
      </c>
      <c r="H63" s="46">
        <f t="shared" si="8"/>
        <v>0</v>
      </c>
      <c r="I63" s="46">
        <f t="shared" si="14"/>
        <v>100</v>
      </c>
    </row>
    <row r="64" spans="1:9" ht="26.25" customHeight="1" x14ac:dyDescent="0.25">
      <c r="A64" s="183" t="s">
        <v>72</v>
      </c>
      <c r="B64" s="19" t="s">
        <v>12</v>
      </c>
      <c r="C64" s="50" t="s">
        <v>506</v>
      </c>
      <c r="D64" s="61">
        <v>187.29831999999999</v>
      </c>
      <c r="E64" s="231">
        <v>187.29831999999999</v>
      </c>
      <c r="F64" s="61">
        <v>187.29831999999999</v>
      </c>
      <c r="G64" s="267">
        <f t="shared" si="7"/>
        <v>0</v>
      </c>
      <c r="H64" s="46">
        <f t="shared" si="8"/>
        <v>0</v>
      </c>
      <c r="I64" s="46">
        <f t="shared" si="14"/>
        <v>100</v>
      </c>
    </row>
    <row r="65" spans="1:11" ht="31.5" customHeight="1" x14ac:dyDescent="0.25">
      <c r="A65" s="183" t="s">
        <v>73</v>
      </c>
      <c r="B65" s="19" t="s">
        <v>12</v>
      </c>
      <c r="C65" s="50" t="s">
        <v>507</v>
      </c>
      <c r="D65" s="61">
        <v>155.04</v>
      </c>
      <c r="E65" s="231">
        <v>155.04</v>
      </c>
      <c r="F65" s="61">
        <v>155.04</v>
      </c>
      <c r="G65" s="267">
        <f t="shared" si="7"/>
        <v>0</v>
      </c>
      <c r="H65" s="46">
        <f t="shared" si="8"/>
        <v>0</v>
      </c>
      <c r="I65" s="46">
        <f t="shared" si="14"/>
        <v>100</v>
      </c>
    </row>
    <row r="66" spans="1:11" ht="31.5" customHeight="1" x14ac:dyDescent="0.25">
      <c r="A66" s="183" t="s">
        <v>74</v>
      </c>
      <c r="B66" s="19" t="s">
        <v>12</v>
      </c>
      <c r="C66" s="50" t="s">
        <v>508</v>
      </c>
      <c r="D66" s="61">
        <v>620.59550000000002</v>
      </c>
      <c r="E66" s="231">
        <v>620.59550000000002</v>
      </c>
      <c r="F66" s="61">
        <v>620.59550000000002</v>
      </c>
      <c r="G66" s="267">
        <f t="shared" si="7"/>
        <v>0</v>
      </c>
      <c r="H66" s="46">
        <f t="shared" si="8"/>
        <v>0</v>
      </c>
      <c r="I66" s="46">
        <f t="shared" si="14"/>
        <v>100</v>
      </c>
    </row>
    <row r="67" spans="1:11" ht="64.5" customHeight="1" x14ac:dyDescent="0.25">
      <c r="A67" s="183" t="s">
        <v>307</v>
      </c>
      <c r="B67" s="19" t="s">
        <v>12</v>
      </c>
      <c r="C67" s="50" t="s">
        <v>509</v>
      </c>
      <c r="D67" s="61">
        <v>1070.47406</v>
      </c>
      <c r="E67" s="231">
        <v>1070.47406</v>
      </c>
      <c r="F67" s="61">
        <v>1070.4740400000001</v>
      </c>
      <c r="G67" s="267">
        <f t="shared" si="7"/>
        <v>1.9999999949504854E-5</v>
      </c>
      <c r="H67" s="46">
        <f t="shared" si="8"/>
        <v>1.9999999949504854E-5</v>
      </c>
      <c r="I67" s="46">
        <f t="shared" si="14"/>
        <v>99.999998131668889</v>
      </c>
    </row>
    <row r="68" spans="1:11" ht="31.5" customHeight="1" x14ac:dyDescent="0.25">
      <c r="A68" s="183" t="s">
        <v>67</v>
      </c>
      <c r="B68" s="19" t="s">
        <v>12</v>
      </c>
      <c r="C68" s="50" t="s">
        <v>510</v>
      </c>
      <c r="D68" s="61">
        <v>578.70052999999996</v>
      </c>
      <c r="E68" s="231">
        <v>578.70052999999996</v>
      </c>
      <c r="F68" s="61">
        <v>578.70052999999996</v>
      </c>
      <c r="G68" s="267">
        <f t="shared" si="7"/>
        <v>0</v>
      </c>
      <c r="H68" s="46">
        <f t="shared" si="8"/>
        <v>0</v>
      </c>
      <c r="I68" s="46">
        <f t="shared" si="14"/>
        <v>100</v>
      </c>
    </row>
    <row r="69" spans="1:11" ht="23.25" customHeight="1" x14ac:dyDescent="0.25">
      <c r="A69" s="183" t="s">
        <v>74</v>
      </c>
      <c r="B69" s="19" t="s">
        <v>12</v>
      </c>
      <c r="C69" s="50" t="s">
        <v>511</v>
      </c>
      <c r="D69" s="61">
        <v>318.76400000000001</v>
      </c>
      <c r="E69" s="231">
        <v>318.76400000000001</v>
      </c>
      <c r="F69" s="61">
        <v>318.76400000000001</v>
      </c>
      <c r="G69" s="267">
        <f t="shared" si="7"/>
        <v>0</v>
      </c>
      <c r="H69" s="46">
        <f t="shared" si="8"/>
        <v>0</v>
      </c>
      <c r="I69" s="46">
        <f t="shared" si="14"/>
        <v>100</v>
      </c>
    </row>
    <row r="70" spans="1:11" ht="55.5" customHeight="1" x14ac:dyDescent="0.25">
      <c r="A70" s="183" t="s">
        <v>308</v>
      </c>
      <c r="B70" s="19" t="s">
        <v>12</v>
      </c>
      <c r="C70" s="50" t="s">
        <v>512</v>
      </c>
      <c r="D70" s="61">
        <v>1017.34903</v>
      </c>
      <c r="E70" s="231">
        <v>1017.30652</v>
      </c>
      <c r="F70" s="61">
        <v>1017.30652</v>
      </c>
      <c r="G70" s="267">
        <f t="shared" ref="G70" si="15">E70-F70</f>
        <v>0</v>
      </c>
      <c r="H70" s="46">
        <f t="shared" ref="H70" si="16">D70-F70</f>
        <v>4.2509999999992942E-2</v>
      </c>
      <c r="I70" s="46">
        <f t="shared" ref="I70" si="17">F70/D70*100</f>
        <v>99.995821493042556</v>
      </c>
    </row>
    <row r="71" spans="1:11" ht="31.5" customHeight="1" x14ac:dyDescent="0.25">
      <c r="A71" s="183" t="s">
        <v>67</v>
      </c>
      <c r="B71" s="19" t="s">
        <v>12</v>
      </c>
      <c r="C71" s="50" t="s">
        <v>513</v>
      </c>
      <c r="D71" s="61">
        <v>2214.0586400000002</v>
      </c>
      <c r="E71" s="231">
        <v>2214.0586400000002</v>
      </c>
      <c r="F71" s="61">
        <v>2214.0586400000002</v>
      </c>
      <c r="G71" s="267">
        <f t="shared" si="7"/>
        <v>0</v>
      </c>
      <c r="H71" s="46">
        <f t="shared" si="8"/>
        <v>0</v>
      </c>
      <c r="I71" s="46">
        <f t="shared" si="14"/>
        <v>100</v>
      </c>
    </row>
    <row r="72" spans="1:11" ht="31.5" customHeight="1" x14ac:dyDescent="0.25">
      <c r="A72" s="183" t="s">
        <v>74</v>
      </c>
      <c r="B72" s="19" t="s">
        <v>12</v>
      </c>
      <c r="C72" s="50" t="s">
        <v>514</v>
      </c>
      <c r="D72" s="61">
        <v>224.88701</v>
      </c>
      <c r="E72" s="231">
        <v>224.887</v>
      </c>
      <c r="F72" s="61">
        <v>224.887</v>
      </c>
      <c r="G72" s="267">
        <f t="shared" ref="G72" si="18">E72-F72</f>
        <v>0</v>
      </c>
      <c r="H72" s="46">
        <f t="shared" ref="H72" si="19">D72-F72</f>
        <v>1.0000000003174137E-5</v>
      </c>
      <c r="I72" s="46">
        <f t="shared" ref="I72" si="20">F72/D72*100</f>
        <v>99.999995553322535</v>
      </c>
    </row>
    <row r="73" spans="1:11" ht="56.25" customHeight="1" x14ac:dyDescent="0.25">
      <c r="A73" s="161" t="s">
        <v>13</v>
      </c>
      <c r="B73" s="20"/>
      <c r="C73" s="14" t="s">
        <v>75</v>
      </c>
      <c r="D73" s="45">
        <f>SUM(D74:D146)</f>
        <v>818473.08894000005</v>
      </c>
      <c r="E73" s="232">
        <f>SUM(E74:E146)</f>
        <v>797089.93617</v>
      </c>
      <c r="F73" s="45">
        <f>SUM(F74:F146)</f>
        <v>795625.60313000006</v>
      </c>
      <c r="G73" s="268">
        <f t="shared" si="7"/>
        <v>1464.3330399999395</v>
      </c>
      <c r="H73" s="45">
        <f t="shared" si="8"/>
        <v>22847.485809999984</v>
      </c>
      <c r="I73" s="45">
        <f t="shared" si="14"/>
        <v>97.208523271108447</v>
      </c>
    </row>
    <row r="74" spans="1:11" ht="126.75" customHeight="1" x14ac:dyDescent="0.25">
      <c r="A74" s="184" t="s">
        <v>359</v>
      </c>
      <c r="B74" s="67">
        <v>444</v>
      </c>
      <c r="C74" s="50" t="s">
        <v>363</v>
      </c>
      <c r="D74" s="61">
        <v>727.52102000000002</v>
      </c>
      <c r="E74" s="231">
        <v>482.33837999999997</v>
      </c>
      <c r="F74" s="61">
        <v>482.33837999999997</v>
      </c>
      <c r="G74" s="266">
        <f t="shared" ref="G74:G137" si="21">E74-F74</f>
        <v>0</v>
      </c>
      <c r="H74" s="59">
        <f t="shared" ref="H74:H137" si="22">D74-F74</f>
        <v>245.18264000000005</v>
      </c>
      <c r="I74" s="59">
        <f t="shared" ref="I74:I137" si="23">F74/D74*100</f>
        <v>66.298892642304679</v>
      </c>
    </row>
    <row r="75" spans="1:11" ht="124.5" customHeight="1" x14ac:dyDescent="0.25">
      <c r="A75" s="184" t="s">
        <v>359</v>
      </c>
      <c r="B75" s="67">
        <v>444</v>
      </c>
      <c r="C75" s="50" t="s">
        <v>363</v>
      </c>
      <c r="D75" s="61">
        <v>755.47897999999998</v>
      </c>
      <c r="E75" s="231">
        <v>392.58792999999997</v>
      </c>
      <c r="F75" s="61">
        <v>392.58792999999997</v>
      </c>
      <c r="G75" s="266">
        <f t="shared" si="21"/>
        <v>0</v>
      </c>
      <c r="H75" s="59">
        <f t="shared" si="22"/>
        <v>362.89105000000001</v>
      </c>
      <c r="I75" s="59">
        <f t="shared" si="23"/>
        <v>51.965433902608382</v>
      </c>
    </row>
    <row r="76" spans="1:11" ht="58.5" customHeight="1" x14ac:dyDescent="0.25">
      <c r="A76" s="183" t="s">
        <v>524</v>
      </c>
      <c r="B76" s="53" t="s">
        <v>12</v>
      </c>
      <c r="C76" s="50" t="s">
        <v>542</v>
      </c>
      <c r="D76" s="61">
        <v>990</v>
      </c>
      <c r="E76" s="231">
        <v>990</v>
      </c>
      <c r="F76" s="61">
        <v>990</v>
      </c>
      <c r="G76" s="266">
        <f t="shared" si="21"/>
        <v>0</v>
      </c>
      <c r="H76" s="59">
        <f t="shared" si="22"/>
        <v>0</v>
      </c>
      <c r="I76" s="59">
        <f t="shared" si="23"/>
        <v>100</v>
      </c>
    </row>
    <row r="77" spans="1:11" ht="77.25" customHeight="1" x14ac:dyDescent="0.25">
      <c r="A77" s="183" t="s">
        <v>360</v>
      </c>
      <c r="B77" s="53" t="s">
        <v>12</v>
      </c>
      <c r="C77" s="50" t="s">
        <v>364</v>
      </c>
      <c r="D77" s="61">
        <v>2476.6089999999999</v>
      </c>
      <c r="E77" s="231">
        <v>2476.6089999999999</v>
      </c>
      <c r="F77" s="61">
        <v>2476.6089999999999</v>
      </c>
      <c r="G77" s="266">
        <f t="shared" si="21"/>
        <v>0</v>
      </c>
      <c r="H77" s="59">
        <f t="shared" si="22"/>
        <v>0</v>
      </c>
      <c r="I77" s="59">
        <f t="shared" si="23"/>
        <v>100</v>
      </c>
    </row>
    <row r="78" spans="1:11" ht="79.5" customHeight="1" x14ac:dyDescent="0.25">
      <c r="A78" s="183" t="s">
        <v>525</v>
      </c>
      <c r="B78" s="53" t="s">
        <v>12</v>
      </c>
      <c r="C78" s="50" t="s">
        <v>365</v>
      </c>
      <c r="D78" s="61">
        <v>135.25</v>
      </c>
      <c r="E78" s="231">
        <v>135.25</v>
      </c>
      <c r="F78" s="61">
        <v>135.25</v>
      </c>
      <c r="G78" s="266">
        <f t="shared" si="21"/>
        <v>0</v>
      </c>
      <c r="H78" s="59">
        <f t="shared" si="22"/>
        <v>0</v>
      </c>
      <c r="I78" s="59">
        <f t="shared" si="23"/>
        <v>100</v>
      </c>
    </row>
    <row r="79" spans="1:11" s="77" customFormat="1" ht="78" customHeight="1" x14ac:dyDescent="0.25">
      <c r="A79" s="183" t="s">
        <v>525</v>
      </c>
      <c r="B79" s="53" t="s">
        <v>12</v>
      </c>
      <c r="C79" s="50" t="s">
        <v>365</v>
      </c>
      <c r="D79" s="61">
        <v>2026.7239999999999</v>
      </c>
      <c r="E79" s="231">
        <v>2026.7239999999999</v>
      </c>
      <c r="F79" s="61">
        <v>2026.7239999999999</v>
      </c>
      <c r="G79" s="266">
        <f t="shared" si="21"/>
        <v>0</v>
      </c>
      <c r="H79" s="59">
        <f t="shared" si="22"/>
        <v>0</v>
      </c>
      <c r="I79" s="59">
        <f t="shared" si="23"/>
        <v>100</v>
      </c>
    </row>
    <row r="80" spans="1:11" s="76" customFormat="1" ht="70.5" customHeight="1" x14ac:dyDescent="0.25">
      <c r="A80" s="183" t="s">
        <v>525</v>
      </c>
      <c r="B80" s="53" t="s">
        <v>12</v>
      </c>
      <c r="C80" s="50" t="s">
        <v>365</v>
      </c>
      <c r="D80" s="61">
        <v>1193.8399999999999</v>
      </c>
      <c r="E80" s="231">
        <v>1193.8399999999999</v>
      </c>
      <c r="F80" s="61">
        <v>1193.8399999999999</v>
      </c>
      <c r="G80" s="266">
        <f t="shared" si="21"/>
        <v>0</v>
      </c>
      <c r="H80" s="59">
        <f t="shared" si="22"/>
        <v>0</v>
      </c>
      <c r="I80" s="59">
        <f t="shared" si="23"/>
        <v>100</v>
      </c>
      <c r="J80" s="78"/>
      <c r="K80" s="78"/>
    </row>
    <row r="81" spans="1:11" s="76" customFormat="1" ht="33" customHeight="1" x14ac:dyDescent="0.25">
      <c r="A81" s="183" t="s">
        <v>67</v>
      </c>
      <c r="B81" s="53" t="s">
        <v>12</v>
      </c>
      <c r="C81" s="50" t="s">
        <v>543</v>
      </c>
      <c r="D81" s="61">
        <v>49025.796110000003</v>
      </c>
      <c r="E81" s="231">
        <v>47596.395759999999</v>
      </c>
      <c r="F81" s="61">
        <v>47589.788999999997</v>
      </c>
      <c r="G81" s="266">
        <f t="shared" si="21"/>
        <v>6.6067600000023958</v>
      </c>
      <c r="H81" s="59">
        <f t="shared" si="22"/>
        <v>1436.0071100000059</v>
      </c>
      <c r="I81" s="59">
        <f t="shared" si="23"/>
        <v>97.070915265143242</v>
      </c>
      <c r="J81" s="78"/>
      <c r="K81" s="78"/>
    </row>
    <row r="82" spans="1:11" s="78" customFormat="1" ht="33" customHeight="1" x14ac:dyDescent="0.25">
      <c r="A82" s="183" t="s">
        <v>67</v>
      </c>
      <c r="B82" s="53" t="s">
        <v>12</v>
      </c>
      <c r="C82" s="50" t="s">
        <v>543</v>
      </c>
      <c r="D82" s="61">
        <v>114465.63337</v>
      </c>
      <c r="E82" s="231">
        <v>111740.21782000001</v>
      </c>
      <c r="F82" s="61">
        <v>111645.55782</v>
      </c>
      <c r="G82" s="266">
        <f t="shared" si="21"/>
        <v>94.660000000003492</v>
      </c>
      <c r="H82" s="59">
        <f t="shared" si="22"/>
        <v>2820.0755499999941</v>
      </c>
      <c r="I82" s="59">
        <f t="shared" si="23"/>
        <v>97.536312457308171</v>
      </c>
    </row>
    <row r="83" spans="1:11" s="78" customFormat="1" ht="33" customHeight="1" x14ac:dyDescent="0.25">
      <c r="A83" s="183" t="s">
        <v>67</v>
      </c>
      <c r="B83" s="53" t="s">
        <v>12</v>
      </c>
      <c r="C83" s="50" t="s">
        <v>543</v>
      </c>
      <c r="D83" s="61">
        <v>706.37357999999995</v>
      </c>
      <c r="E83" s="231">
        <v>706.37357999999995</v>
      </c>
      <c r="F83" s="61">
        <v>706.37357999999995</v>
      </c>
      <c r="G83" s="266">
        <f t="shared" si="21"/>
        <v>0</v>
      </c>
      <c r="H83" s="59">
        <f t="shared" si="22"/>
        <v>0</v>
      </c>
      <c r="I83" s="59">
        <f t="shared" si="23"/>
        <v>100</v>
      </c>
    </row>
    <row r="84" spans="1:11" s="78" customFormat="1" ht="33" customHeight="1" x14ac:dyDescent="0.25">
      <c r="A84" s="183" t="s">
        <v>67</v>
      </c>
      <c r="B84" s="53" t="s">
        <v>12</v>
      </c>
      <c r="C84" s="50" t="s">
        <v>543</v>
      </c>
      <c r="D84" s="61">
        <v>4430.6967999999997</v>
      </c>
      <c r="E84" s="231">
        <v>4304.1074200000003</v>
      </c>
      <c r="F84" s="61">
        <v>4304.1074200000003</v>
      </c>
      <c r="G84" s="266">
        <f t="shared" si="21"/>
        <v>0</v>
      </c>
      <c r="H84" s="59">
        <f t="shared" si="22"/>
        <v>126.58937999999944</v>
      </c>
      <c r="I84" s="59">
        <f t="shared" si="23"/>
        <v>97.142901315206231</v>
      </c>
    </row>
    <row r="85" spans="1:11" s="78" customFormat="1" ht="33" customHeight="1" x14ac:dyDescent="0.25">
      <c r="A85" s="183" t="s">
        <v>67</v>
      </c>
      <c r="B85" s="53" t="s">
        <v>12</v>
      </c>
      <c r="C85" s="50" t="s">
        <v>543</v>
      </c>
      <c r="D85" s="61">
        <v>86909.390839999993</v>
      </c>
      <c r="E85" s="231">
        <v>85163.338810000001</v>
      </c>
      <c r="F85" s="61">
        <v>85163.338810000001</v>
      </c>
      <c r="G85" s="266">
        <f t="shared" si="21"/>
        <v>0</v>
      </c>
      <c r="H85" s="59">
        <f t="shared" si="22"/>
        <v>1746.0520299999916</v>
      </c>
      <c r="I85" s="59">
        <f t="shared" si="23"/>
        <v>97.990951250349383</v>
      </c>
    </row>
    <row r="86" spans="1:11" s="78" customFormat="1" ht="49.5" customHeight="1" x14ac:dyDescent="0.25">
      <c r="A86" s="183" t="s">
        <v>68</v>
      </c>
      <c r="B86" s="53" t="s">
        <v>12</v>
      </c>
      <c r="C86" s="50" t="s">
        <v>544</v>
      </c>
      <c r="D86" s="61">
        <v>726.38247000000001</v>
      </c>
      <c r="E86" s="231">
        <v>726.38247000000001</v>
      </c>
      <c r="F86" s="61">
        <v>726.38247000000001</v>
      </c>
      <c r="G86" s="266">
        <f t="shared" si="21"/>
        <v>0</v>
      </c>
      <c r="H86" s="59">
        <f t="shared" si="22"/>
        <v>0</v>
      </c>
      <c r="I86" s="59">
        <f t="shared" si="23"/>
        <v>100</v>
      </c>
    </row>
    <row r="87" spans="1:11" s="78" customFormat="1" ht="49.5" customHeight="1" x14ac:dyDescent="0.25">
      <c r="A87" s="183" t="s">
        <v>68</v>
      </c>
      <c r="B87" s="53" t="s">
        <v>12</v>
      </c>
      <c r="C87" s="50" t="s">
        <v>544</v>
      </c>
      <c r="D87" s="61">
        <v>2183.8582099999999</v>
      </c>
      <c r="E87" s="231">
        <v>2158.3912099999998</v>
      </c>
      <c r="F87" s="61">
        <v>2158.3912099999998</v>
      </c>
      <c r="G87" s="266">
        <f t="shared" si="21"/>
        <v>0</v>
      </c>
      <c r="H87" s="59">
        <f t="shared" si="22"/>
        <v>25.467000000000098</v>
      </c>
      <c r="I87" s="59">
        <f t="shared" si="23"/>
        <v>98.833852862636164</v>
      </c>
    </row>
    <row r="88" spans="1:11" s="78" customFormat="1" ht="49.5" customHeight="1" x14ac:dyDescent="0.25">
      <c r="A88" s="183" t="s">
        <v>68</v>
      </c>
      <c r="B88" s="53" t="s">
        <v>12</v>
      </c>
      <c r="C88" s="50" t="s">
        <v>544</v>
      </c>
      <c r="D88" s="61">
        <v>914.69177999999999</v>
      </c>
      <c r="E88" s="231">
        <v>914.69177999999999</v>
      </c>
      <c r="F88" s="61">
        <v>914.69177999999999</v>
      </c>
      <c r="G88" s="266">
        <f t="shared" si="21"/>
        <v>0</v>
      </c>
      <c r="H88" s="59">
        <f t="shared" si="22"/>
        <v>0</v>
      </c>
      <c r="I88" s="59">
        <f t="shared" si="23"/>
        <v>100</v>
      </c>
    </row>
    <row r="89" spans="1:11" s="78" customFormat="1" ht="66" customHeight="1" x14ac:dyDescent="0.25">
      <c r="A89" s="183" t="s">
        <v>358</v>
      </c>
      <c r="B89" s="53" t="s">
        <v>12</v>
      </c>
      <c r="C89" s="50" t="s">
        <v>545</v>
      </c>
      <c r="D89" s="61">
        <v>838.09145999999998</v>
      </c>
      <c r="E89" s="231">
        <v>789.97293000000002</v>
      </c>
      <c r="F89" s="61">
        <v>789.97293000000002</v>
      </c>
      <c r="G89" s="266">
        <f t="shared" si="21"/>
        <v>0</v>
      </c>
      <c r="H89" s="59">
        <f t="shared" si="22"/>
        <v>48.118529999999964</v>
      </c>
      <c r="I89" s="59">
        <f t="shared" si="23"/>
        <v>94.258558606479539</v>
      </c>
    </row>
    <row r="90" spans="1:11" s="78" customFormat="1" ht="59.25" customHeight="1" x14ac:dyDescent="0.25">
      <c r="A90" s="183" t="s">
        <v>358</v>
      </c>
      <c r="B90" s="53" t="s">
        <v>12</v>
      </c>
      <c r="C90" s="50" t="s">
        <v>545</v>
      </c>
      <c r="D90" s="61">
        <v>2167.2256600000001</v>
      </c>
      <c r="E90" s="231">
        <v>1950.4602400000001</v>
      </c>
      <c r="F90" s="61">
        <v>1875.7610199999999</v>
      </c>
      <c r="G90" s="266">
        <f t="shared" si="21"/>
        <v>74.699220000000196</v>
      </c>
      <c r="H90" s="59">
        <f t="shared" si="22"/>
        <v>291.46464000000014</v>
      </c>
      <c r="I90" s="59">
        <f t="shared" si="23"/>
        <v>86.551255580833228</v>
      </c>
    </row>
    <row r="91" spans="1:11" s="78" customFormat="1" ht="56.25" customHeight="1" x14ac:dyDescent="0.25">
      <c r="A91" s="183" t="s">
        <v>358</v>
      </c>
      <c r="B91" s="53" t="s">
        <v>12</v>
      </c>
      <c r="C91" s="50" t="s">
        <v>545</v>
      </c>
      <c r="D91" s="61">
        <v>644.53697999999997</v>
      </c>
      <c r="E91" s="231">
        <v>525.25995</v>
      </c>
      <c r="F91" s="61">
        <v>479.13601</v>
      </c>
      <c r="G91" s="266">
        <f t="shared" si="21"/>
        <v>46.123940000000005</v>
      </c>
      <c r="H91" s="59">
        <f t="shared" si="22"/>
        <v>165.40096999999997</v>
      </c>
      <c r="I91" s="59">
        <f t="shared" si="23"/>
        <v>74.338017036664056</v>
      </c>
    </row>
    <row r="92" spans="1:11" s="78" customFormat="1" ht="34.5" customHeight="1" x14ac:dyDescent="0.25">
      <c r="A92" s="183" t="s">
        <v>43</v>
      </c>
      <c r="B92" s="53" t="s">
        <v>12</v>
      </c>
      <c r="C92" s="50" t="s">
        <v>546</v>
      </c>
      <c r="D92" s="61">
        <v>696.02800000000002</v>
      </c>
      <c r="E92" s="231">
        <v>695.14489000000003</v>
      </c>
      <c r="F92" s="61">
        <v>695.14489000000003</v>
      </c>
      <c r="G92" s="266">
        <f t="shared" si="21"/>
        <v>0</v>
      </c>
      <c r="H92" s="59">
        <f t="shared" si="22"/>
        <v>0.88310999999998785</v>
      </c>
      <c r="I92" s="59">
        <f t="shared" si="23"/>
        <v>99.873121483618476</v>
      </c>
    </row>
    <row r="93" spans="1:11" s="78" customFormat="1" ht="34.5" customHeight="1" x14ac:dyDescent="0.25">
      <c r="A93" s="183" t="s">
        <v>43</v>
      </c>
      <c r="B93" s="53" t="s">
        <v>12</v>
      </c>
      <c r="C93" s="50" t="s">
        <v>546</v>
      </c>
      <c r="D93" s="61">
        <v>2992.0292100000001</v>
      </c>
      <c r="E93" s="231">
        <v>2926.8692099999998</v>
      </c>
      <c r="F93" s="61">
        <v>2924.9742099999999</v>
      </c>
      <c r="G93" s="266">
        <f t="shared" si="21"/>
        <v>1.8949999999999818</v>
      </c>
      <c r="H93" s="59">
        <f t="shared" si="22"/>
        <v>67.055000000000291</v>
      </c>
      <c r="I93" s="59">
        <f t="shared" si="23"/>
        <v>97.758878831266486</v>
      </c>
    </row>
    <row r="94" spans="1:11" s="78" customFormat="1" ht="47.25" customHeight="1" x14ac:dyDescent="0.25">
      <c r="A94" s="183" t="s">
        <v>285</v>
      </c>
      <c r="B94" s="53" t="s">
        <v>12</v>
      </c>
      <c r="C94" s="50" t="s">
        <v>547</v>
      </c>
      <c r="D94" s="61">
        <v>2</v>
      </c>
      <c r="E94" s="231">
        <v>2</v>
      </c>
      <c r="F94" s="61">
        <v>2</v>
      </c>
      <c r="G94" s="266">
        <f t="shared" si="21"/>
        <v>0</v>
      </c>
      <c r="H94" s="59">
        <f t="shared" si="22"/>
        <v>0</v>
      </c>
      <c r="I94" s="59">
        <f t="shared" si="23"/>
        <v>100</v>
      </c>
    </row>
    <row r="95" spans="1:11" s="78" customFormat="1" ht="50.25" customHeight="1" x14ac:dyDescent="0.25">
      <c r="A95" s="183" t="s">
        <v>285</v>
      </c>
      <c r="B95" s="53" t="s">
        <v>12</v>
      </c>
      <c r="C95" s="50" t="s">
        <v>547</v>
      </c>
      <c r="D95" s="61">
        <v>50.2</v>
      </c>
      <c r="E95" s="231">
        <v>50.2</v>
      </c>
      <c r="F95" s="61">
        <v>50.2</v>
      </c>
      <c r="G95" s="266">
        <f t="shared" si="21"/>
        <v>0</v>
      </c>
      <c r="H95" s="59">
        <f t="shared" si="22"/>
        <v>0</v>
      </c>
      <c r="I95" s="59">
        <f t="shared" si="23"/>
        <v>100</v>
      </c>
    </row>
    <row r="96" spans="1:11" s="78" customFormat="1" ht="33" customHeight="1" x14ac:dyDescent="0.25">
      <c r="A96" s="183" t="s">
        <v>69</v>
      </c>
      <c r="B96" s="53" t="s">
        <v>12</v>
      </c>
      <c r="C96" s="50" t="s">
        <v>548</v>
      </c>
      <c r="D96" s="61">
        <v>210.73772</v>
      </c>
      <c r="E96" s="231">
        <v>209.28559999999999</v>
      </c>
      <c r="F96" s="61">
        <v>209.28559999999999</v>
      </c>
      <c r="G96" s="266">
        <f t="shared" si="21"/>
        <v>0</v>
      </c>
      <c r="H96" s="59">
        <f t="shared" si="22"/>
        <v>1.4521200000000078</v>
      </c>
      <c r="I96" s="59">
        <f t="shared" si="23"/>
        <v>99.310934938462836</v>
      </c>
    </row>
    <row r="97" spans="1:9" s="78" customFormat="1" ht="33" customHeight="1" x14ac:dyDescent="0.25">
      <c r="A97" s="183" t="s">
        <v>69</v>
      </c>
      <c r="B97" s="53" t="s">
        <v>12</v>
      </c>
      <c r="C97" s="50" t="s">
        <v>548</v>
      </c>
      <c r="D97" s="61">
        <v>636.08542</v>
      </c>
      <c r="E97" s="231">
        <v>634.90472</v>
      </c>
      <c r="F97" s="61">
        <v>634.90472</v>
      </c>
      <c r="G97" s="266">
        <f t="shared" si="21"/>
        <v>0</v>
      </c>
      <c r="H97" s="59">
        <f t="shared" si="22"/>
        <v>1.1807000000000016</v>
      </c>
      <c r="I97" s="59">
        <f t="shared" si="23"/>
        <v>99.814380276158516</v>
      </c>
    </row>
    <row r="98" spans="1:9" s="78" customFormat="1" ht="33" customHeight="1" x14ac:dyDescent="0.25">
      <c r="A98" s="183" t="s">
        <v>69</v>
      </c>
      <c r="B98" s="53" t="s">
        <v>12</v>
      </c>
      <c r="C98" s="50" t="s">
        <v>548</v>
      </c>
      <c r="D98" s="61">
        <v>452.88249999999999</v>
      </c>
      <c r="E98" s="231">
        <v>452.27859999999998</v>
      </c>
      <c r="F98" s="61">
        <v>452.27859999999998</v>
      </c>
      <c r="G98" s="266">
        <f t="shared" si="21"/>
        <v>0</v>
      </c>
      <c r="H98" s="59">
        <f t="shared" si="22"/>
        <v>0.6039000000000101</v>
      </c>
      <c r="I98" s="59">
        <f t="shared" si="23"/>
        <v>99.866654154223227</v>
      </c>
    </row>
    <row r="99" spans="1:9" s="78" customFormat="1" ht="33" customHeight="1" x14ac:dyDescent="0.25">
      <c r="A99" s="183" t="s">
        <v>70</v>
      </c>
      <c r="B99" s="53" t="s">
        <v>12</v>
      </c>
      <c r="C99" s="50" t="s">
        <v>549</v>
      </c>
      <c r="D99" s="61">
        <v>75</v>
      </c>
      <c r="E99" s="231">
        <v>75</v>
      </c>
      <c r="F99" s="61">
        <v>75</v>
      </c>
      <c r="G99" s="266">
        <f t="shared" si="21"/>
        <v>0</v>
      </c>
      <c r="H99" s="59">
        <f t="shared" si="22"/>
        <v>0</v>
      </c>
      <c r="I99" s="59">
        <f t="shared" si="23"/>
        <v>100</v>
      </c>
    </row>
    <row r="100" spans="1:9" s="78" customFormat="1" ht="33" customHeight="1" x14ac:dyDescent="0.25">
      <c r="A100" s="183" t="s">
        <v>70</v>
      </c>
      <c r="B100" s="53" t="s">
        <v>12</v>
      </c>
      <c r="C100" s="50" t="s">
        <v>549</v>
      </c>
      <c r="D100" s="61">
        <v>1154.0999999999999</v>
      </c>
      <c r="E100" s="231">
        <v>1071.2172</v>
      </c>
      <c r="F100" s="61">
        <v>1069.7972</v>
      </c>
      <c r="G100" s="266">
        <f t="shared" si="21"/>
        <v>1.4200000000000728</v>
      </c>
      <c r="H100" s="59">
        <f t="shared" si="22"/>
        <v>84.302799999999934</v>
      </c>
      <c r="I100" s="59">
        <f t="shared" si="23"/>
        <v>92.695364353175634</v>
      </c>
    </row>
    <row r="101" spans="1:9" s="78" customFormat="1" ht="33" customHeight="1" x14ac:dyDescent="0.25">
      <c r="A101" s="183" t="s">
        <v>70</v>
      </c>
      <c r="B101" s="53" t="s">
        <v>12</v>
      </c>
      <c r="C101" s="50" t="s">
        <v>549</v>
      </c>
      <c r="D101" s="61">
        <v>690.245</v>
      </c>
      <c r="E101" s="231">
        <v>572.04459999999995</v>
      </c>
      <c r="F101" s="61">
        <v>572.04459999999995</v>
      </c>
      <c r="G101" s="266">
        <f t="shared" si="21"/>
        <v>0</v>
      </c>
      <c r="H101" s="59">
        <f t="shared" si="22"/>
        <v>118.20040000000006</v>
      </c>
      <c r="I101" s="59">
        <f t="shared" si="23"/>
        <v>82.875587653659196</v>
      </c>
    </row>
    <row r="102" spans="1:9" s="78" customFormat="1" ht="33" customHeight="1" x14ac:dyDescent="0.25">
      <c r="A102" s="183" t="s">
        <v>71</v>
      </c>
      <c r="B102" s="53" t="s">
        <v>12</v>
      </c>
      <c r="C102" s="50" t="s">
        <v>550</v>
      </c>
      <c r="D102" s="61">
        <v>10213.12557</v>
      </c>
      <c r="E102" s="231">
        <v>9864.9279800000004</v>
      </c>
      <c r="F102" s="61">
        <v>9864.1745800000008</v>
      </c>
      <c r="G102" s="266">
        <f t="shared" si="21"/>
        <v>0.75339999999960128</v>
      </c>
      <c r="H102" s="59">
        <f t="shared" si="22"/>
        <v>348.95098999999936</v>
      </c>
      <c r="I102" s="59">
        <f t="shared" si="23"/>
        <v>96.583308531670198</v>
      </c>
    </row>
    <row r="103" spans="1:9" s="78" customFormat="1" ht="33" customHeight="1" x14ac:dyDescent="0.25">
      <c r="A103" s="183" t="s">
        <v>71</v>
      </c>
      <c r="B103" s="53" t="s">
        <v>12</v>
      </c>
      <c r="C103" s="50" t="s">
        <v>550</v>
      </c>
      <c r="D103" s="61">
        <v>24335.491320000001</v>
      </c>
      <c r="E103" s="231">
        <v>23558.04146</v>
      </c>
      <c r="F103" s="61">
        <v>23353.44688</v>
      </c>
      <c r="G103" s="266">
        <f t="shared" si="21"/>
        <v>204.59458000000086</v>
      </c>
      <c r="H103" s="59">
        <f t="shared" si="22"/>
        <v>982.04444000000149</v>
      </c>
      <c r="I103" s="59">
        <f t="shared" si="23"/>
        <v>95.964558812120998</v>
      </c>
    </row>
    <row r="104" spans="1:9" s="78" customFormat="1" ht="33" customHeight="1" x14ac:dyDescent="0.25">
      <c r="A104" s="183" t="s">
        <v>71</v>
      </c>
      <c r="B104" s="53" t="s">
        <v>12</v>
      </c>
      <c r="C104" s="50" t="s">
        <v>550</v>
      </c>
      <c r="D104" s="61">
        <v>5620.4322300000003</v>
      </c>
      <c r="E104" s="231">
        <v>5583.8701600000004</v>
      </c>
      <c r="F104" s="61">
        <v>5531.9478099999997</v>
      </c>
      <c r="G104" s="266">
        <f t="shared" si="21"/>
        <v>51.922350000000733</v>
      </c>
      <c r="H104" s="59">
        <f t="shared" si="22"/>
        <v>88.484420000000682</v>
      </c>
      <c r="I104" s="59">
        <f t="shared" si="23"/>
        <v>98.425665209026093</v>
      </c>
    </row>
    <row r="105" spans="1:9" s="78" customFormat="1" ht="33" customHeight="1" x14ac:dyDescent="0.25">
      <c r="A105" s="183" t="s">
        <v>225</v>
      </c>
      <c r="B105" s="53" t="s">
        <v>12</v>
      </c>
      <c r="C105" s="50" t="s">
        <v>551</v>
      </c>
      <c r="D105" s="61">
        <v>3216.335</v>
      </c>
      <c r="E105" s="231">
        <v>3081.6144399999998</v>
      </c>
      <c r="F105" s="61">
        <v>3039.1915100000001</v>
      </c>
      <c r="G105" s="266">
        <f t="shared" si="21"/>
        <v>42.422929999999724</v>
      </c>
      <c r="H105" s="59">
        <f t="shared" si="22"/>
        <v>177.14348999999993</v>
      </c>
      <c r="I105" s="59">
        <f t="shared" si="23"/>
        <v>94.492380613337858</v>
      </c>
    </row>
    <row r="106" spans="1:9" s="78" customFormat="1" ht="33" customHeight="1" x14ac:dyDescent="0.25">
      <c r="A106" s="183" t="s">
        <v>225</v>
      </c>
      <c r="B106" s="67">
        <v>444</v>
      </c>
      <c r="C106" s="50" t="s">
        <v>551</v>
      </c>
      <c r="D106" s="61">
        <v>6544.7617099999998</v>
      </c>
      <c r="E106" s="231">
        <v>6408.0294599999997</v>
      </c>
      <c r="F106" s="61">
        <v>6359.6718600000004</v>
      </c>
      <c r="G106" s="266">
        <f t="shared" si="21"/>
        <v>48.357599999999366</v>
      </c>
      <c r="H106" s="59">
        <f t="shared" si="22"/>
        <v>185.08984999999939</v>
      </c>
      <c r="I106" s="59">
        <f t="shared" si="23"/>
        <v>97.171939052919328</v>
      </c>
    </row>
    <row r="107" spans="1:9" s="78" customFormat="1" ht="33" customHeight="1" x14ac:dyDescent="0.25">
      <c r="A107" s="183" t="s">
        <v>225</v>
      </c>
      <c r="B107" s="65" t="s">
        <v>12</v>
      </c>
      <c r="C107" s="50" t="s">
        <v>551</v>
      </c>
      <c r="D107" s="61">
        <v>1716.9349999999999</v>
      </c>
      <c r="E107" s="231">
        <v>1577.1472699999999</v>
      </c>
      <c r="F107" s="61">
        <v>1536.9930300000001</v>
      </c>
      <c r="G107" s="266">
        <f t="shared" si="21"/>
        <v>40.154239999999845</v>
      </c>
      <c r="H107" s="59">
        <f t="shared" si="22"/>
        <v>179.94196999999986</v>
      </c>
      <c r="I107" s="59">
        <f t="shared" si="23"/>
        <v>89.519581696453272</v>
      </c>
    </row>
    <row r="108" spans="1:9" s="78" customFormat="1" ht="28.5" customHeight="1" x14ac:dyDescent="0.25">
      <c r="A108" s="183" t="s">
        <v>72</v>
      </c>
      <c r="B108" s="66">
        <v>444</v>
      </c>
      <c r="C108" s="50" t="s">
        <v>552</v>
      </c>
      <c r="D108" s="61">
        <v>6562.0433999999996</v>
      </c>
      <c r="E108" s="231">
        <v>6294.8266000000003</v>
      </c>
      <c r="F108" s="61">
        <v>6227.9956099999999</v>
      </c>
      <c r="G108" s="266">
        <f t="shared" si="21"/>
        <v>66.830990000000384</v>
      </c>
      <c r="H108" s="59">
        <f t="shared" si="22"/>
        <v>334.04778999999962</v>
      </c>
      <c r="I108" s="59">
        <f t="shared" si="23"/>
        <v>94.909393772068015</v>
      </c>
    </row>
    <row r="109" spans="1:9" s="78" customFormat="1" ht="28.5" customHeight="1" x14ac:dyDescent="0.25">
      <c r="A109" s="183" t="s">
        <v>72</v>
      </c>
      <c r="B109" s="66">
        <v>444</v>
      </c>
      <c r="C109" s="50" t="s">
        <v>552</v>
      </c>
      <c r="D109" s="61">
        <v>8334.6402899999994</v>
      </c>
      <c r="E109" s="231">
        <v>8319.2823499999995</v>
      </c>
      <c r="F109" s="61">
        <v>8319.2823499999995</v>
      </c>
      <c r="G109" s="266">
        <f t="shared" si="21"/>
        <v>0</v>
      </c>
      <c r="H109" s="59">
        <f t="shared" si="22"/>
        <v>15.357939999999871</v>
      </c>
      <c r="I109" s="59">
        <f t="shared" si="23"/>
        <v>99.81573361938095</v>
      </c>
    </row>
    <row r="110" spans="1:9" s="78" customFormat="1" ht="28.5" customHeight="1" x14ac:dyDescent="0.25">
      <c r="A110" s="183" t="s">
        <v>72</v>
      </c>
      <c r="B110" s="66">
        <v>444</v>
      </c>
      <c r="C110" s="50" t="s">
        <v>552</v>
      </c>
      <c r="D110" s="61">
        <v>4992.2445600000001</v>
      </c>
      <c r="E110" s="231">
        <v>4962.2201800000003</v>
      </c>
      <c r="F110" s="61">
        <v>4962.2201800000003</v>
      </c>
      <c r="G110" s="266">
        <f t="shared" si="21"/>
        <v>0</v>
      </c>
      <c r="H110" s="59">
        <f t="shared" si="22"/>
        <v>30.024379999999837</v>
      </c>
      <c r="I110" s="59">
        <f t="shared" si="23"/>
        <v>99.398579543947662</v>
      </c>
    </row>
    <row r="111" spans="1:9" s="78" customFormat="1" ht="28.5" customHeight="1" x14ac:dyDescent="0.25">
      <c r="A111" s="183" t="s">
        <v>73</v>
      </c>
      <c r="B111" s="54" t="s">
        <v>12</v>
      </c>
      <c r="C111" s="50" t="s">
        <v>553</v>
      </c>
      <c r="D111" s="61">
        <v>3195.7747800000002</v>
      </c>
      <c r="E111" s="231">
        <v>3120.1370000000002</v>
      </c>
      <c r="F111" s="61">
        <v>3116.2220000000002</v>
      </c>
      <c r="G111" s="266">
        <f t="shared" si="21"/>
        <v>3.9149999999999636</v>
      </c>
      <c r="H111" s="59">
        <f t="shared" si="22"/>
        <v>79.552779999999984</v>
      </c>
      <c r="I111" s="59">
        <f t="shared" si="23"/>
        <v>97.510688785146499</v>
      </c>
    </row>
    <row r="112" spans="1:9" s="78" customFormat="1" ht="28.5" customHeight="1" x14ac:dyDescent="0.25">
      <c r="A112" s="183" t="s">
        <v>73</v>
      </c>
      <c r="B112" s="54" t="s">
        <v>12</v>
      </c>
      <c r="C112" s="50" t="s">
        <v>553</v>
      </c>
      <c r="D112" s="61">
        <v>2830.8233399999999</v>
      </c>
      <c r="E112" s="231">
        <v>2714.8310000000001</v>
      </c>
      <c r="F112" s="61">
        <v>2714.8310000000001</v>
      </c>
      <c r="G112" s="266">
        <f t="shared" si="21"/>
        <v>0</v>
      </c>
      <c r="H112" s="59">
        <f t="shared" si="22"/>
        <v>115.99233999999979</v>
      </c>
      <c r="I112" s="59">
        <f t="shared" si="23"/>
        <v>95.902522832809495</v>
      </c>
    </row>
    <row r="113" spans="1:9" s="78" customFormat="1" ht="28.5" customHeight="1" x14ac:dyDescent="0.25">
      <c r="A113" s="183" t="s">
        <v>73</v>
      </c>
      <c r="B113" s="54" t="s">
        <v>12</v>
      </c>
      <c r="C113" s="50" t="s">
        <v>553</v>
      </c>
      <c r="D113" s="61">
        <v>1074.5</v>
      </c>
      <c r="E113" s="231">
        <v>1074.5</v>
      </c>
      <c r="F113" s="61">
        <v>1072.883</v>
      </c>
      <c r="G113" s="266">
        <f t="shared" si="21"/>
        <v>1.6169999999999618</v>
      </c>
      <c r="H113" s="59">
        <f t="shared" si="22"/>
        <v>1.6169999999999618</v>
      </c>
      <c r="I113" s="59">
        <f t="shared" si="23"/>
        <v>99.849511400651465</v>
      </c>
    </row>
    <row r="114" spans="1:9" s="78" customFormat="1" ht="28.5" customHeight="1" x14ac:dyDescent="0.25">
      <c r="A114" s="183" t="s">
        <v>74</v>
      </c>
      <c r="B114" s="54" t="s">
        <v>12</v>
      </c>
      <c r="C114" s="50" t="s">
        <v>554</v>
      </c>
      <c r="D114" s="61">
        <v>4373.4340000000002</v>
      </c>
      <c r="E114" s="231">
        <v>4330.1010500000002</v>
      </c>
      <c r="F114" s="61">
        <v>4318.4879700000001</v>
      </c>
      <c r="G114" s="266">
        <f t="shared" si="21"/>
        <v>11.613080000000082</v>
      </c>
      <c r="H114" s="59">
        <f t="shared" si="22"/>
        <v>54.946030000000064</v>
      </c>
      <c r="I114" s="59">
        <f t="shared" si="23"/>
        <v>98.743641038140737</v>
      </c>
    </row>
    <row r="115" spans="1:9" s="78" customFormat="1" ht="28.5" customHeight="1" x14ac:dyDescent="0.25">
      <c r="A115" s="183" t="s">
        <v>74</v>
      </c>
      <c r="B115" s="54" t="s">
        <v>12</v>
      </c>
      <c r="C115" s="50" t="s">
        <v>554</v>
      </c>
      <c r="D115" s="61">
        <v>6681.7183299999997</v>
      </c>
      <c r="E115" s="231">
        <v>6681.7183299999997</v>
      </c>
      <c r="F115" s="61">
        <v>6680.1115900000004</v>
      </c>
      <c r="G115" s="266">
        <f t="shared" si="21"/>
        <v>1.6067399999992631</v>
      </c>
      <c r="H115" s="59">
        <f t="shared" si="22"/>
        <v>1.6067399999992631</v>
      </c>
      <c r="I115" s="59">
        <f t="shared" si="23"/>
        <v>99.975953191669504</v>
      </c>
    </row>
    <row r="116" spans="1:9" s="78" customFormat="1" ht="28.5" customHeight="1" x14ac:dyDescent="0.25">
      <c r="A116" s="183" t="s">
        <v>74</v>
      </c>
      <c r="B116" s="54" t="s">
        <v>12</v>
      </c>
      <c r="C116" s="50" t="s">
        <v>554</v>
      </c>
      <c r="D116" s="61">
        <v>2848.5340000000001</v>
      </c>
      <c r="E116" s="231">
        <v>2848.5336600000001</v>
      </c>
      <c r="F116" s="61">
        <v>2848.4527800000001</v>
      </c>
      <c r="G116" s="266">
        <f t="shared" si="21"/>
        <v>8.0879999999979191E-2</v>
      </c>
      <c r="H116" s="59">
        <f t="shared" si="22"/>
        <v>8.1220000000030268E-2</v>
      </c>
      <c r="I116" s="59">
        <f t="shared" si="23"/>
        <v>99.997148708774404</v>
      </c>
    </row>
    <row r="117" spans="1:9" s="78" customFormat="1" ht="28.5" customHeight="1" x14ac:dyDescent="0.25">
      <c r="A117" s="183" t="s">
        <v>361</v>
      </c>
      <c r="B117" s="54" t="s">
        <v>12</v>
      </c>
      <c r="C117" s="50" t="s">
        <v>555</v>
      </c>
      <c r="D117" s="61">
        <v>17554.58941</v>
      </c>
      <c r="E117" s="231">
        <v>14658.75229</v>
      </c>
      <c r="F117" s="61">
        <v>14649.13313</v>
      </c>
      <c r="G117" s="266">
        <f t="shared" si="21"/>
        <v>9.6191600000001927</v>
      </c>
      <c r="H117" s="59">
        <f t="shared" si="22"/>
        <v>2905.4562800000003</v>
      </c>
      <c r="I117" s="59">
        <f t="shared" si="23"/>
        <v>83.449021722234633</v>
      </c>
    </row>
    <row r="118" spans="1:9" s="78" customFormat="1" ht="28.5" customHeight="1" x14ac:dyDescent="0.25">
      <c r="A118" s="183" t="s">
        <v>361</v>
      </c>
      <c r="B118" s="54" t="s">
        <v>12</v>
      </c>
      <c r="C118" s="50" t="s">
        <v>555</v>
      </c>
      <c r="D118" s="61">
        <v>2927.9133200000001</v>
      </c>
      <c r="E118" s="231">
        <v>2094.7486100000001</v>
      </c>
      <c r="F118" s="61">
        <v>2056.9428200000002</v>
      </c>
      <c r="G118" s="266">
        <f t="shared" si="21"/>
        <v>37.805789999999888</v>
      </c>
      <c r="H118" s="59">
        <f t="shared" si="22"/>
        <v>870.9704999999999</v>
      </c>
      <c r="I118" s="59">
        <f t="shared" si="23"/>
        <v>70.252859124941594</v>
      </c>
    </row>
    <row r="119" spans="1:9" s="78" customFormat="1" ht="119.25" customHeight="1" x14ac:dyDescent="0.25">
      <c r="A119" s="184" t="s">
        <v>526</v>
      </c>
      <c r="B119" s="54" t="s">
        <v>12</v>
      </c>
      <c r="C119" s="50" t="s">
        <v>556</v>
      </c>
      <c r="D119" s="61">
        <v>4498.2551599999997</v>
      </c>
      <c r="E119" s="231">
        <v>4456.8963000000003</v>
      </c>
      <c r="F119" s="61">
        <v>4456.8962499999998</v>
      </c>
      <c r="G119" s="266">
        <f t="shared" si="21"/>
        <v>5.0000000555883162E-5</v>
      </c>
      <c r="H119" s="59">
        <f t="shared" si="22"/>
        <v>41.358909999999923</v>
      </c>
      <c r="I119" s="59">
        <f t="shared" si="23"/>
        <v>99.080556604085572</v>
      </c>
    </row>
    <row r="120" spans="1:9" s="78" customFormat="1" ht="128.25" customHeight="1" x14ac:dyDescent="0.25">
      <c r="A120" s="184" t="s">
        <v>526</v>
      </c>
      <c r="B120" s="54" t="s">
        <v>12</v>
      </c>
      <c r="C120" s="50" t="s">
        <v>556</v>
      </c>
      <c r="D120" s="61">
        <v>9043.1099799999993</v>
      </c>
      <c r="E120" s="231">
        <v>9030.8740799999996</v>
      </c>
      <c r="F120" s="61">
        <v>9029.0372900000002</v>
      </c>
      <c r="G120" s="266">
        <f t="shared" si="21"/>
        <v>1.8367899999993824</v>
      </c>
      <c r="H120" s="59">
        <f t="shared" si="22"/>
        <v>14.072689999999056</v>
      </c>
      <c r="I120" s="59">
        <f t="shared" si="23"/>
        <v>99.844382186757414</v>
      </c>
    </row>
    <row r="121" spans="1:9" s="78" customFormat="1" ht="135.75" customHeight="1" x14ac:dyDescent="0.25">
      <c r="A121" s="184" t="s">
        <v>526</v>
      </c>
      <c r="B121" s="54" t="s">
        <v>12</v>
      </c>
      <c r="C121" s="50" t="s">
        <v>556</v>
      </c>
      <c r="D121" s="61">
        <v>1532.3244400000001</v>
      </c>
      <c r="E121" s="231">
        <v>1491.50784</v>
      </c>
      <c r="F121" s="61">
        <v>1491.50774</v>
      </c>
      <c r="G121" s="266">
        <f t="shared" si="21"/>
        <v>9.9999999974897946E-5</v>
      </c>
      <c r="H121" s="59">
        <f t="shared" si="22"/>
        <v>40.816700000000083</v>
      </c>
      <c r="I121" s="59">
        <f t="shared" si="23"/>
        <v>97.336288651768811</v>
      </c>
    </row>
    <row r="122" spans="1:9" s="78" customFormat="1" ht="59.25" customHeight="1" x14ac:dyDescent="0.25">
      <c r="A122" s="183" t="s">
        <v>44</v>
      </c>
      <c r="B122" s="54" t="s">
        <v>12</v>
      </c>
      <c r="C122" s="50" t="s">
        <v>557</v>
      </c>
      <c r="D122" s="61">
        <v>100</v>
      </c>
      <c r="E122" s="231">
        <v>100</v>
      </c>
      <c r="F122" s="61">
        <v>100</v>
      </c>
      <c r="G122" s="266">
        <f t="shared" si="21"/>
        <v>0</v>
      </c>
      <c r="H122" s="59">
        <f t="shared" si="22"/>
        <v>0</v>
      </c>
      <c r="I122" s="59">
        <f t="shared" si="23"/>
        <v>100</v>
      </c>
    </row>
    <row r="123" spans="1:9" s="78" customFormat="1" ht="159.75" customHeight="1" x14ac:dyDescent="0.25">
      <c r="A123" s="184" t="s">
        <v>527</v>
      </c>
      <c r="B123" s="54" t="s">
        <v>12</v>
      </c>
      <c r="C123" s="50" t="s">
        <v>558</v>
      </c>
      <c r="D123" s="61">
        <v>1620</v>
      </c>
      <c r="E123" s="231">
        <v>1620</v>
      </c>
      <c r="F123" s="61">
        <v>1620</v>
      </c>
      <c r="G123" s="266">
        <f t="shared" si="21"/>
        <v>0</v>
      </c>
      <c r="H123" s="59">
        <f t="shared" si="22"/>
        <v>0</v>
      </c>
      <c r="I123" s="59">
        <f t="shared" si="23"/>
        <v>100</v>
      </c>
    </row>
    <row r="124" spans="1:9" s="78" customFormat="1" ht="284.25" customHeight="1" x14ac:dyDescent="0.25">
      <c r="A124" s="184" t="s">
        <v>528</v>
      </c>
      <c r="B124" s="54" t="s">
        <v>12</v>
      </c>
      <c r="C124" s="50" t="s">
        <v>559</v>
      </c>
      <c r="D124" s="61">
        <v>50930.010470000001</v>
      </c>
      <c r="E124" s="231">
        <v>50341.794650000003</v>
      </c>
      <c r="F124" s="61">
        <v>50146.85252</v>
      </c>
      <c r="G124" s="266">
        <f t="shared" si="21"/>
        <v>194.94213000000309</v>
      </c>
      <c r="H124" s="59">
        <f t="shared" si="22"/>
        <v>783.15795000000071</v>
      </c>
      <c r="I124" s="59">
        <f t="shared" si="23"/>
        <v>98.462285904179595</v>
      </c>
    </row>
    <row r="125" spans="1:9" s="78" customFormat="1" ht="300.75" customHeight="1" x14ac:dyDescent="0.25">
      <c r="A125" s="184" t="s">
        <v>528</v>
      </c>
      <c r="B125" s="54" t="s">
        <v>12</v>
      </c>
      <c r="C125" s="50" t="s">
        <v>559</v>
      </c>
      <c r="D125" s="61">
        <v>3135.0895300000002</v>
      </c>
      <c r="E125" s="231">
        <v>3093.43613</v>
      </c>
      <c r="F125" s="61">
        <v>3091.9799800000001</v>
      </c>
      <c r="G125" s="266">
        <f t="shared" si="21"/>
        <v>1.4561499999999796</v>
      </c>
      <c r="H125" s="59">
        <f t="shared" si="22"/>
        <v>43.109550000000127</v>
      </c>
      <c r="I125" s="59">
        <f t="shared" si="23"/>
        <v>98.624934006270621</v>
      </c>
    </row>
    <row r="126" spans="1:9" s="78" customFormat="1" ht="295.5" customHeight="1" x14ac:dyDescent="0.25">
      <c r="A126" s="184" t="s">
        <v>529</v>
      </c>
      <c r="B126" s="54" t="s">
        <v>12</v>
      </c>
      <c r="C126" s="50" t="s">
        <v>560</v>
      </c>
      <c r="D126" s="61">
        <v>50655.804539999997</v>
      </c>
      <c r="E126" s="231">
        <v>50655.804539999997</v>
      </c>
      <c r="F126" s="61">
        <v>50655.804539999997</v>
      </c>
      <c r="G126" s="266">
        <f t="shared" si="21"/>
        <v>0</v>
      </c>
      <c r="H126" s="59">
        <f t="shared" si="22"/>
        <v>0</v>
      </c>
      <c r="I126" s="59">
        <f t="shared" si="23"/>
        <v>100</v>
      </c>
    </row>
    <row r="127" spans="1:9" s="78" customFormat="1" ht="309" customHeight="1" x14ac:dyDescent="0.25">
      <c r="A127" s="184" t="s">
        <v>529</v>
      </c>
      <c r="B127" s="54" t="s">
        <v>12</v>
      </c>
      <c r="C127" s="50" t="s">
        <v>560</v>
      </c>
      <c r="D127" s="61">
        <v>2483.59546</v>
      </c>
      <c r="E127" s="231">
        <v>2481.6210299999998</v>
      </c>
      <c r="F127" s="61">
        <v>2481.6210299999998</v>
      </c>
      <c r="G127" s="266">
        <f t="shared" si="21"/>
        <v>0</v>
      </c>
      <c r="H127" s="59">
        <f t="shared" si="22"/>
        <v>1.9744300000002113</v>
      </c>
      <c r="I127" s="59">
        <f t="shared" si="23"/>
        <v>99.920501143128988</v>
      </c>
    </row>
    <row r="128" spans="1:9" s="78" customFormat="1" ht="219" customHeight="1" x14ac:dyDescent="0.25">
      <c r="A128" s="184" t="s">
        <v>530</v>
      </c>
      <c r="B128" s="54" t="s">
        <v>12</v>
      </c>
      <c r="C128" s="50" t="s">
        <v>561</v>
      </c>
      <c r="D128" s="61">
        <v>323.3</v>
      </c>
      <c r="E128" s="231">
        <v>159.29289</v>
      </c>
      <c r="F128" s="61">
        <v>159.29289</v>
      </c>
      <c r="G128" s="266">
        <f t="shared" si="21"/>
        <v>0</v>
      </c>
      <c r="H128" s="59">
        <f t="shared" si="22"/>
        <v>164.00711000000001</v>
      </c>
      <c r="I128" s="59">
        <f t="shared" si="23"/>
        <v>49.270921744509742</v>
      </c>
    </row>
    <row r="129" spans="1:9" s="78" customFormat="1" ht="219" customHeight="1" x14ac:dyDescent="0.25">
      <c r="A129" s="184" t="s">
        <v>531</v>
      </c>
      <c r="B129" s="54" t="s">
        <v>12</v>
      </c>
      <c r="C129" s="50" t="s">
        <v>562</v>
      </c>
      <c r="D129" s="61">
        <v>2516.3000000000002</v>
      </c>
      <c r="E129" s="231">
        <v>525.92922999999996</v>
      </c>
      <c r="F129" s="61">
        <v>525.92922999999996</v>
      </c>
      <c r="G129" s="266">
        <f t="shared" si="21"/>
        <v>0</v>
      </c>
      <c r="H129" s="59">
        <f t="shared" si="22"/>
        <v>1990.3707700000002</v>
      </c>
      <c r="I129" s="59">
        <f t="shared" si="23"/>
        <v>20.900895362238202</v>
      </c>
    </row>
    <row r="130" spans="1:9" s="78" customFormat="1" ht="312" customHeight="1" x14ac:dyDescent="0.25">
      <c r="A130" s="184" t="s">
        <v>532</v>
      </c>
      <c r="B130" s="54" t="s">
        <v>12</v>
      </c>
      <c r="C130" s="50" t="s">
        <v>563</v>
      </c>
      <c r="D130" s="61">
        <v>173585.67800000001</v>
      </c>
      <c r="E130" s="231">
        <v>173585.67800000001</v>
      </c>
      <c r="F130" s="61">
        <v>173585.67800000001</v>
      </c>
      <c r="G130" s="266">
        <f t="shared" si="21"/>
        <v>0</v>
      </c>
      <c r="H130" s="59">
        <f t="shared" si="22"/>
        <v>0</v>
      </c>
      <c r="I130" s="59">
        <f t="shared" si="23"/>
        <v>100</v>
      </c>
    </row>
    <row r="131" spans="1:9" s="78" customFormat="1" ht="300" customHeight="1" x14ac:dyDescent="0.25">
      <c r="A131" s="184" t="s">
        <v>532</v>
      </c>
      <c r="B131" s="54" t="s">
        <v>12</v>
      </c>
      <c r="C131" s="50" t="s">
        <v>563</v>
      </c>
      <c r="D131" s="61">
        <v>7250.2</v>
      </c>
      <c r="E131" s="231">
        <v>7250.2</v>
      </c>
      <c r="F131" s="61">
        <v>7250.2</v>
      </c>
      <c r="G131" s="266">
        <f t="shared" si="21"/>
        <v>0</v>
      </c>
      <c r="H131" s="59">
        <f t="shared" si="22"/>
        <v>0</v>
      </c>
      <c r="I131" s="59">
        <f t="shared" si="23"/>
        <v>100</v>
      </c>
    </row>
    <row r="132" spans="1:9" s="78" customFormat="1" ht="335.25" customHeight="1" x14ac:dyDescent="0.25">
      <c r="A132" s="184" t="s">
        <v>532</v>
      </c>
      <c r="B132" s="54" t="s">
        <v>12</v>
      </c>
      <c r="C132" s="50" t="s">
        <v>563</v>
      </c>
      <c r="D132" s="61">
        <v>852.322</v>
      </c>
      <c r="E132" s="231">
        <v>852.322</v>
      </c>
      <c r="F132" s="61">
        <v>852.322</v>
      </c>
      <c r="G132" s="266">
        <f t="shared" si="21"/>
        <v>0</v>
      </c>
      <c r="H132" s="59">
        <f t="shared" si="22"/>
        <v>0</v>
      </c>
      <c r="I132" s="59">
        <f t="shared" si="23"/>
        <v>100</v>
      </c>
    </row>
    <row r="133" spans="1:9" s="78" customFormat="1" ht="315.75" customHeight="1" x14ac:dyDescent="0.25">
      <c r="A133" s="184" t="s">
        <v>533</v>
      </c>
      <c r="B133" s="54" t="s">
        <v>12</v>
      </c>
      <c r="C133" s="50" t="s">
        <v>564</v>
      </c>
      <c r="D133" s="61">
        <v>74979.658899999995</v>
      </c>
      <c r="E133" s="231">
        <v>74417.695699999997</v>
      </c>
      <c r="F133" s="61">
        <v>74099.72666</v>
      </c>
      <c r="G133" s="266">
        <f t="shared" si="21"/>
        <v>317.96903999999631</v>
      </c>
      <c r="H133" s="59">
        <f t="shared" si="22"/>
        <v>879.93223999999464</v>
      </c>
      <c r="I133" s="59">
        <f t="shared" si="23"/>
        <v>98.826438726303678</v>
      </c>
    </row>
    <row r="134" spans="1:9" s="78" customFormat="1" ht="287.25" customHeight="1" x14ac:dyDescent="0.25">
      <c r="A134" s="184" t="s">
        <v>533</v>
      </c>
      <c r="B134" s="54" t="s">
        <v>12</v>
      </c>
      <c r="C134" s="50" t="s">
        <v>564</v>
      </c>
      <c r="D134" s="61">
        <v>1690.4411</v>
      </c>
      <c r="E134" s="231">
        <v>1363.425</v>
      </c>
      <c r="F134" s="61">
        <v>1363.425</v>
      </c>
      <c r="G134" s="266">
        <f t="shared" si="21"/>
        <v>0</v>
      </c>
      <c r="H134" s="59">
        <f t="shared" si="22"/>
        <v>327.01610000000005</v>
      </c>
      <c r="I134" s="59">
        <f t="shared" si="23"/>
        <v>80.654984074866604</v>
      </c>
    </row>
    <row r="135" spans="1:9" s="78" customFormat="1" ht="197.25" customHeight="1" x14ac:dyDescent="0.25">
      <c r="A135" s="184" t="s">
        <v>534</v>
      </c>
      <c r="B135" s="55">
        <v>444</v>
      </c>
      <c r="C135" s="50" t="s">
        <v>565</v>
      </c>
      <c r="D135" s="61">
        <v>128.24799999999999</v>
      </c>
      <c r="E135" s="231">
        <v>121.024</v>
      </c>
      <c r="F135" s="61">
        <v>121.024</v>
      </c>
      <c r="G135" s="266">
        <f t="shared" si="21"/>
        <v>0</v>
      </c>
      <c r="H135" s="59">
        <f t="shared" si="22"/>
        <v>7.2239999999999895</v>
      </c>
      <c r="I135" s="59">
        <f t="shared" si="23"/>
        <v>94.367163620485314</v>
      </c>
    </row>
    <row r="136" spans="1:9" s="78" customFormat="1" ht="186" customHeight="1" x14ac:dyDescent="0.25">
      <c r="A136" s="184" t="s">
        <v>535</v>
      </c>
      <c r="B136" s="55">
        <v>444</v>
      </c>
      <c r="C136" s="50" t="s">
        <v>566</v>
      </c>
      <c r="D136" s="61">
        <v>25764.297999999999</v>
      </c>
      <c r="E136" s="231">
        <v>24445.4719</v>
      </c>
      <c r="F136" s="61">
        <v>24445.4719</v>
      </c>
      <c r="G136" s="266">
        <f t="shared" si="21"/>
        <v>0</v>
      </c>
      <c r="H136" s="59">
        <f t="shared" si="22"/>
        <v>1318.8260999999984</v>
      </c>
      <c r="I136" s="59">
        <f t="shared" si="23"/>
        <v>94.881187525466444</v>
      </c>
    </row>
    <row r="137" spans="1:9" s="78" customFormat="1" ht="179.25" customHeight="1" x14ac:dyDescent="0.25">
      <c r="A137" s="184" t="s">
        <v>536</v>
      </c>
      <c r="B137" s="55">
        <v>444</v>
      </c>
      <c r="C137" s="50" t="s">
        <v>567</v>
      </c>
      <c r="D137" s="61">
        <v>50.103099999999998</v>
      </c>
      <c r="E137" s="231">
        <v>35.89537</v>
      </c>
      <c r="F137" s="61">
        <v>35.89537</v>
      </c>
      <c r="G137" s="266">
        <f t="shared" si="21"/>
        <v>0</v>
      </c>
      <c r="H137" s="59">
        <f t="shared" si="22"/>
        <v>14.207729999999998</v>
      </c>
      <c r="I137" s="59">
        <f t="shared" si="23"/>
        <v>71.643012109031176</v>
      </c>
    </row>
    <row r="138" spans="1:9" s="78" customFormat="1" ht="132.75" customHeight="1" x14ac:dyDescent="0.25">
      <c r="A138" s="184" t="s">
        <v>537</v>
      </c>
      <c r="B138" s="55">
        <v>444</v>
      </c>
      <c r="C138" s="50" t="s">
        <v>568</v>
      </c>
      <c r="D138" s="61">
        <v>440</v>
      </c>
      <c r="E138" s="231">
        <v>440</v>
      </c>
      <c r="F138" s="61">
        <v>440</v>
      </c>
      <c r="G138" s="266">
        <f t="shared" ref="G138:G146" si="24">E138-F138</f>
        <v>0</v>
      </c>
      <c r="H138" s="59">
        <f t="shared" ref="H138:H146" si="25">D138-F138</f>
        <v>0</v>
      </c>
      <c r="I138" s="59">
        <f t="shared" ref="I138:I146" si="26">F138/D138*100</f>
        <v>100</v>
      </c>
    </row>
    <row r="139" spans="1:9" s="78" customFormat="1" ht="102.75" customHeight="1" x14ac:dyDescent="0.25">
      <c r="A139" s="184" t="s">
        <v>537</v>
      </c>
      <c r="B139" s="55">
        <v>444</v>
      </c>
      <c r="C139" s="50" t="s">
        <v>568</v>
      </c>
      <c r="D139" s="61">
        <v>78.823530000000005</v>
      </c>
      <c r="E139" s="231">
        <v>78.823530000000005</v>
      </c>
      <c r="F139" s="61">
        <v>78.823530000000005</v>
      </c>
      <c r="G139" s="266">
        <f t="shared" si="24"/>
        <v>0</v>
      </c>
      <c r="H139" s="59">
        <f t="shared" si="25"/>
        <v>0</v>
      </c>
      <c r="I139" s="59">
        <f t="shared" si="26"/>
        <v>100</v>
      </c>
    </row>
    <row r="140" spans="1:9" s="78" customFormat="1" ht="97.5" customHeight="1" x14ac:dyDescent="0.25">
      <c r="A140" s="184" t="s">
        <v>538</v>
      </c>
      <c r="B140" s="55">
        <v>444</v>
      </c>
      <c r="C140" s="50" t="s">
        <v>569</v>
      </c>
      <c r="D140" s="61">
        <v>81.333330000000004</v>
      </c>
      <c r="E140" s="231">
        <v>81.333330000000004</v>
      </c>
      <c r="F140" s="61">
        <v>81.333330000000004</v>
      </c>
      <c r="G140" s="266">
        <f t="shared" si="24"/>
        <v>0</v>
      </c>
      <c r="H140" s="59">
        <f t="shared" si="25"/>
        <v>0</v>
      </c>
      <c r="I140" s="59">
        <f t="shared" si="26"/>
        <v>100</v>
      </c>
    </row>
    <row r="141" spans="1:9" s="78" customFormat="1" ht="32.25" customHeight="1" x14ac:dyDescent="0.25">
      <c r="A141" s="183" t="s">
        <v>67</v>
      </c>
      <c r="B141" s="55"/>
      <c r="C141" s="50" t="s">
        <v>570</v>
      </c>
      <c r="D141" s="61">
        <v>11613.83021</v>
      </c>
      <c r="E141" s="231">
        <v>8530.21983</v>
      </c>
      <c r="F141" s="61">
        <v>8328.7897099999991</v>
      </c>
      <c r="G141" s="266">
        <f t="shared" si="24"/>
        <v>201.4301200000009</v>
      </c>
      <c r="H141" s="59">
        <f t="shared" si="25"/>
        <v>3285.040500000001</v>
      </c>
      <c r="I141" s="59">
        <f t="shared" si="26"/>
        <v>71.714409108793049</v>
      </c>
    </row>
    <row r="142" spans="1:9" s="78" customFormat="1" ht="50.25" customHeight="1" x14ac:dyDescent="0.25">
      <c r="A142" s="183" t="s">
        <v>362</v>
      </c>
      <c r="B142" s="55"/>
      <c r="C142" s="50" t="s">
        <v>571</v>
      </c>
      <c r="D142" s="61">
        <v>144.00149999999999</v>
      </c>
      <c r="E142" s="231">
        <v>143.70150000000001</v>
      </c>
      <c r="F142" s="61">
        <v>143.70150000000001</v>
      </c>
      <c r="G142" s="266">
        <f t="shared" si="24"/>
        <v>0</v>
      </c>
      <c r="H142" s="59">
        <f t="shared" si="25"/>
        <v>0.29999999999998295</v>
      </c>
      <c r="I142" s="59">
        <f t="shared" si="26"/>
        <v>99.791668836782961</v>
      </c>
    </row>
    <row r="143" spans="1:9" s="78" customFormat="1" ht="27" customHeight="1" x14ac:dyDescent="0.25">
      <c r="A143" s="183" t="s">
        <v>70</v>
      </c>
      <c r="B143" s="55"/>
      <c r="C143" s="50" t="s">
        <v>572</v>
      </c>
      <c r="D143" s="61">
        <v>442.25403</v>
      </c>
      <c r="E143" s="231">
        <v>442.25400000000002</v>
      </c>
      <c r="F143" s="61">
        <v>442.25400000000002</v>
      </c>
      <c r="G143" s="266">
        <f t="shared" si="24"/>
        <v>0</v>
      </c>
      <c r="H143" s="59">
        <f t="shared" si="25"/>
        <v>2.99999999811007E-5</v>
      </c>
      <c r="I143" s="59">
        <f t="shared" si="26"/>
        <v>99.999993216568313</v>
      </c>
    </row>
    <row r="144" spans="1:9" s="78" customFormat="1" ht="131.25" customHeight="1" x14ac:dyDescent="0.25">
      <c r="A144" s="184" t="s">
        <v>539</v>
      </c>
      <c r="B144" s="55"/>
      <c r="C144" s="50" t="s">
        <v>573</v>
      </c>
      <c r="D144" s="61">
        <v>1515.4172900000001</v>
      </c>
      <c r="E144" s="231">
        <v>1515.4172900000001</v>
      </c>
      <c r="F144" s="61">
        <v>1515.4172900000001</v>
      </c>
      <c r="G144" s="266">
        <f t="shared" si="24"/>
        <v>0</v>
      </c>
      <c r="H144" s="59">
        <f t="shared" si="25"/>
        <v>0</v>
      </c>
      <c r="I144" s="59">
        <f t="shared" si="26"/>
        <v>100</v>
      </c>
    </row>
    <row r="145" spans="1:13" s="76" customFormat="1" ht="102.75" customHeight="1" x14ac:dyDescent="0.25">
      <c r="A145" s="184" t="s">
        <v>540</v>
      </c>
      <c r="B145" s="55">
        <v>444</v>
      </c>
      <c r="C145" s="50" t="s">
        <v>366</v>
      </c>
      <c r="D145" s="61">
        <v>1669.9860000000001</v>
      </c>
      <c r="E145" s="231">
        <v>1646.1500900000001</v>
      </c>
      <c r="F145" s="61">
        <v>1646.1500900000001</v>
      </c>
      <c r="G145" s="266">
        <f t="shared" si="24"/>
        <v>0</v>
      </c>
      <c r="H145" s="59">
        <f t="shared" si="25"/>
        <v>23.835910000000013</v>
      </c>
      <c r="I145" s="59">
        <f t="shared" si="26"/>
        <v>98.572688034510463</v>
      </c>
      <c r="J145" s="78"/>
      <c r="K145" s="78"/>
      <c r="L145" s="78"/>
      <c r="M145" s="78"/>
    </row>
    <row r="146" spans="1:13" s="78" customFormat="1" ht="105.75" customHeight="1" x14ac:dyDescent="0.25">
      <c r="A146" s="184" t="s">
        <v>541</v>
      </c>
      <c r="B146" s="55">
        <v>444</v>
      </c>
      <c r="C146" s="50" t="s">
        <v>574</v>
      </c>
      <c r="D146" s="61">
        <v>48</v>
      </c>
      <c r="E146" s="231">
        <v>48</v>
      </c>
      <c r="F146" s="61">
        <v>48</v>
      </c>
      <c r="G146" s="266">
        <f t="shared" si="24"/>
        <v>0</v>
      </c>
      <c r="H146" s="59">
        <f t="shared" si="25"/>
        <v>0</v>
      </c>
      <c r="I146" s="59">
        <f t="shared" si="26"/>
        <v>100</v>
      </c>
    </row>
    <row r="147" spans="1:13" s="78" customFormat="1" ht="56.25" customHeight="1" x14ac:dyDescent="0.25">
      <c r="A147" s="161" t="s">
        <v>175</v>
      </c>
      <c r="B147" s="20"/>
      <c r="C147" s="49">
        <v>250000000</v>
      </c>
      <c r="D147" s="15">
        <f>SUM(D148:D188)</f>
        <v>95528.485559999986</v>
      </c>
      <c r="E147" s="230">
        <f>SUM(E148:E188)</f>
        <v>91458.221689999977</v>
      </c>
      <c r="F147" s="15">
        <f>SUM(F148:F188)</f>
        <v>91365.067895999993</v>
      </c>
      <c r="G147" s="264">
        <f t="shared" si="7"/>
        <v>93.153793999983463</v>
      </c>
      <c r="H147" s="15">
        <f t="shared" si="8"/>
        <v>4163.4176639999932</v>
      </c>
      <c r="I147" s="15">
        <f t="shared" si="14"/>
        <v>95.641700337241275</v>
      </c>
    </row>
    <row r="148" spans="1:13" s="78" customFormat="1" ht="184.5" customHeight="1" x14ac:dyDescent="0.25">
      <c r="A148" s="184" t="s">
        <v>575</v>
      </c>
      <c r="B148" s="19" t="s">
        <v>12</v>
      </c>
      <c r="C148" s="50" t="s">
        <v>577</v>
      </c>
      <c r="D148" s="61">
        <v>241.38</v>
      </c>
      <c r="E148" s="231">
        <v>241.38</v>
      </c>
      <c r="F148" s="61">
        <v>241.38</v>
      </c>
      <c r="G148" s="269">
        <f t="shared" si="7"/>
        <v>0</v>
      </c>
      <c r="H148" s="17">
        <f t="shared" si="8"/>
        <v>0</v>
      </c>
      <c r="I148" s="17">
        <f t="shared" si="14"/>
        <v>100</v>
      </c>
    </row>
    <row r="149" spans="1:13" s="174" customFormat="1" ht="170.25" customHeight="1" x14ac:dyDescent="0.25">
      <c r="A149" s="184" t="s">
        <v>575</v>
      </c>
      <c r="B149" s="68">
        <v>444</v>
      </c>
      <c r="C149" s="50" t="s">
        <v>577</v>
      </c>
      <c r="D149" s="61">
        <v>59.82694</v>
      </c>
      <c r="E149" s="231">
        <v>59.82694</v>
      </c>
      <c r="F149" s="61">
        <v>59.82694</v>
      </c>
      <c r="G149" s="269">
        <f t="shared" si="7"/>
        <v>0</v>
      </c>
      <c r="H149" s="17">
        <f t="shared" si="8"/>
        <v>0</v>
      </c>
      <c r="I149" s="17">
        <f t="shared" si="14"/>
        <v>100</v>
      </c>
    </row>
    <row r="150" spans="1:13" s="78" customFormat="1" ht="34.5" customHeight="1" x14ac:dyDescent="0.25">
      <c r="A150" s="183" t="s">
        <v>67</v>
      </c>
      <c r="B150" s="68">
        <v>444</v>
      </c>
      <c r="C150" s="50" t="s">
        <v>578</v>
      </c>
      <c r="D150" s="61">
        <v>42887.916790000003</v>
      </c>
      <c r="E150" s="231">
        <v>41902.571049999999</v>
      </c>
      <c r="F150" s="61">
        <v>41902.571049999999</v>
      </c>
      <c r="G150" s="269">
        <f t="shared" si="7"/>
        <v>0</v>
      </c>
      <c r="H150" s="17">
        <f t="shared" si="8"/>
        <v>985.3457400000043</v>
      </c>
      <c r="I150" s="17">
        <f t="shared" si="14"/>
        <v>97.702509672305297</v>
      </c>
    </row>
    <row r="151" spans="1:13" ht="34.5" customHeight="1" x14ac:dyDescent="0.25">
      <c r="A151" s="183" t="s">
        <v>67</v>
      </c>
      <c r="B151" s="68">
        <v>444</v>
      </c>
      <c r="C151" s="50" t="s">
        <v>578</v>
      </c>
      <c r="D151" s="61">
        <v>12967.25087</v>
      </c>
      <c r="E151" s="231">
        <v>12568.49332</v>
      </c>
      <c r="F151" s="61">
        <v>12568.49332</v>
      </c>
      <c r="G151" s="269">
        <f t="shared" si="7"/>
        <v>0</v>
      </c>
      <c r="H151" s="17">
        <f t="shared" si="8"/>
        <v>398.75755000000026</v>
      </c>
      <c r="I151" s="17">
        <f t="shared" si="14"/>
        <v>96.924887518583191</v>
      </c>
    </row>
    <row r="152" spans="1:13" s="178" customFormat="1" ht="51" customHeight="1" x14ac:dyDescent="0.25">
      <c r="A152" s="183" t="s">
        <v>176</v>
      </c>
      <c r="B152" s="68">
        <v>444</v>
      </c>
      <c r="C152" s="50" t="s">
        <v>579</v>
      </c>
      <c r="D152" s="61">
        <v>21.861000000000001</v>
      </c>
      <c r="E152" s="231">
        <v>21.861000000000001</v>
      </c>
      <c r="F152" s="61">
        <v>21.861000000000001</v>
      </c>
      <c r="G152" s="269">
        <f t="shared" si="7"/>
        <v>0</v>
      </c>
      <c r="H152" s="17">
        <f t="shared" si="8"/>
        <v>0</v>
      </c>
      <c r="I152" s="17">
        <f t="shared" si="14"/>
        <v>100</v>
      </c>
    </row>
    <row r="153" spans="1:13" s="77" customFormat="1" ht="41.25" customHeight="1" x14ac:dyDescent="0.25">
      <c r="A153" s="183" t="s">
        <v>68</v>
      </c>
      <c r="B153" s="68">
        <v>444</v>
      </c>
      <c r="C153" s="50" t="s">
        <v>580</v>
      </c>
      <c r="D153" s="61">
        <v>586.15513999999996</v>
      </c>
      <c r="E153" s="231">
        <v>586.15513999999996</v>
      </c>
      <c r="F153" s="61">
        <v>586.15513999999996</v>
      </c>
      <c r="G153" s="269">
        <f t="shared" si="7"/>
        <v>0</v>
      </c>
      <c r="H153" s="17">
        <f t="shared" si="8"/>
        <v>0</v>
      </c>
      <c r="I153" s="17">
        <f t="shared" si="14"/>
        <v>100</v>
      </c>
    </row>
    <row r="154" spans="1:13" ht="68.25" customHeight="1" x14ac:dyDescent="0.25">
      <c r="A154" s="183" t="s">
        <v>358</v>
      </c>
      <c r="B154" s="68">
        <v>444</v>
      </c>
      <c r="C154" s="50" t="s">
        <v>286</v>
      </c>
      <c r="D154" s="61">
        <v>129.14518000000001</v>
      </c>
      <c r="E154" s="231">
        <v>109.10720999999999</v>
      </c>
      <c r="F154" s="61">
        <v>109.10720999999999</v>
      </c>
      <c r="G154" s="269">
        <f t="shared" si="7"/>
        <v>0</v>
      </c>
      <c r="H154" s="17">
        <f t="shared" si="8"/>
        <v>20.037970000000016</v>
      </c>
      <c r="I154" s="17">
        <f t="shared" si="14"/>
        <v>84.484151866914416</v>
      </c>
    </row>
    <row r="155" spans="1:13" ht="66.75" customHeight="1" x14ac:dyDescent="0.25">
      <c r="A155" s="183" t="s">
        <v>358</v>
      </c>
      <c r="B155" s="68">
        <v>444</v>
      </c>
      <c r="C155" s="50" t="s">
        <v>286</v>
      </c>
      <c r="D155" s="61">
        <v>39.001860000000001</v>
      </c>
      <c r="E155" s="231">
        <v>32.950420000000001</v>
      </c>
      <c r="F155" s="143">
        <v>32.950420000000001</v>
      </c>
      <c r="G155" s="269">
        <f t="shared" ref="G155:G168" si="27">E155-F155</f>
        <v>0</v>
      </c>
      <c r="H155" s="17">
        <f t="shared" ref="H155:H168" si="28">D155-F155</f>
        <v>6.0514399999999995</v>
      </c>
      <c r="I155" s="17">
        <f t="shared" ref="I155:I168" si="29">F155/D155*100</f>
        <v>84.484227162499423</v>
      </c>
    </row>
    <row r="156" spans="1:13" ht="45" customHeight="1" x14ac:dyDescent="0.25">
      <c r="A156" s="183" t="s">
        <v>43</v>
      </c>
      <c r="B156" s="68">
        <v>444</v>
      </c>
      <c r="C156" s="50" t="s">
        <v>581</v>
      </c>
      <c r="D156" s="61">
        <v>627.5</v>
      </c>
      <c r="E156" s="231">
        <v>600.74599999999998</v>
      </c>
      <c r="F156" s="61">
        <v>600.74599999999998</v>
      </c>
      <c r="G156" s="269">
        <f t="shared" si="27"/>
        <v>0</v>
      </c>
      <c r="H156" s="17">
        <f t="shared" si="28"/>
        <v>26.754000000000019</v>
      </c>
      <c r="I156" s="17">
        <f t="shared" si="29"/>
        <v>95.736414342629487</v>
      </c>
    </row>
    <row r="157" spans="1:13" ht="45.75" customHeight="1" x14ac:dyDescent="0.25">
      <c r="A157" s="183" t="s">
        <v>285</v>
      </c>
      <c r="B157" s="68">
        <v>444</v>
      </c>
      <c r="C157" s="50" t="s">
        <v>582</v>
      </c>
      <c r="D157" s="61">
        <v>17.600000000000001</v>
      </c>
      <c r="E157" s="231">
        <v>17.600000000000001</v>
      </c>
      <c r="F157" s="61">
        <v>17.600000000000001</v>
      </c>
      <c r="G157" s="269">
        <f t="shared" si="27"/>
        <v>0</v>
      </c>
      <c r="H157" s="17">
        <f t="shared" si="28"/>
        <v>0</v>
      </c>
      <c r="I157" s="17">
        <f t="shared" si="29"/>
        <v>100</v>
      </c>
    </row>
    <row r="158" spans="1:13" ht="32.25" customHeight="1" x14ac:dyDescent="0.25">
      <c r="A158" s="183" t="s">
        <v>69</v>
      </c>
      <c r="B158" s="68">
        <v>444</v>
      </c>
      <c r="C158" s="50" t="s">
        <v>583</v>
      </c>
      <c r="D158" s="61">
        <v>895.98820999999998</v>
      </c>
      <c r="E158" s="231">
        <v>661.97190999999998</v>
      </c>
      <c r="F158" s="61">
        <v>661.94235000000003</v>
      </c>
      <c r="G158" s="269">
        <f t="shared" si="27"/>
        <v>2.955999999994674E-2</v>
      </c>
      <c r="H158" s="17">
        <f t="shared" si="28"/>
        <v>234.04585999999995</v>
      </c>
      <c r="I158" s="17">
        <f t="shared" si="29"/>
        <v>73.878466548125672</v>
      </c>
    </row>
    <row r="159" spans="1:13" ht="32.25" customHeight="1" x14ac:dyDescent="0.25">
      <c r="A159" s="183" t="s">
        <v>70</v>
      </c>
      <c r="B159" s="68">
        <v>444</v>
      </c>
      <c r="C159" s="50" t="s">
        <v>584</v>
      </c>
      <c r="D159" s="61">
        <v>39.5</v>
      </c>
      <c r="E159" s="231">
        <v>14.49</v>
      </c>
      <c r="F159" s="61">
        <v>0</v>
      </c>
      <c r="G159" s="269">
        <f t="shared" si="27"/>
        <v>14.49</v>
      </c>
      <c r="H159" s="17">
        <f t="shared" si="28"/>
        <v>39.5</v>
      </c>
      <c r="I159" s="17">
        <f t="shared" si="29"/>
        <v>0</v>
      </c>
    </row>
    <row r="160" spans="1:13" ht="32.25" customHeight="1" x14ac:dyDescent="0.25">
      <c r="A160" s="183" t="s">
        <v>71</v>
      </c>
      <c r="B160" s="68">
        <v>444</v>
      </c>
      <c r="C160" s="50" t="s">
        <v>585</v>
      </c>
      <c r="D160" s="61">
        <v>189.17644999999999</v>
      </c>
      <c r="E160" s="231">
        <v>152.20151000000001</v>
      </c>
      <c r="F160" s="61">
        <v>149.46095</v>
      </c>
      <c r="G160" s="269">
        <f t="shared" si="27"/>
        <v>2.7405600000000163</v>
      </c>
      <c r="H160" s="17">
        <f t="shared" si="28"/>
        <v>39.715499999999992</v>
      </c>
      <c r="I160" s="17">
        <f t="shared" si="29"/>
        <v>79.006107789843824</v>
      </c>
    </row>
    <row r="161" spans="1:9" ht="32.25" customHeight="1" x14ac:dyDescent="0.25">
      <c r="A161" s="183" t="s">
        <v>71</v>
      </c>
      <c r="B161" s="68">
        <v>444</v>
      </c>
      <c r="C161" s="50" t="s">
        <v>585</v>
      </c>
      <c r="D161" s="61">
        <v>2071.8790199999999</v>
      </c>
      <c r="E161" s="231">
        <v>1308.1790699999999</v>
      </c>
      <c r="F161" s="61">
        <v>1304.2100700000001</v>
      </c>
      <c r="G161" s="269">
        <f t="shared" si="27"/>
        <v>3.9689999999998236</v>
      </c>
      <c r="H161" s="17">
        <f t="shared" si="28"/>
        <v>767.66894999999977</v>
      </c>
      <c r="I161" s="17">
        <f t="shared" si="29"/>
        <v>62.948176867971775</v>
      </c>
    </row>
    <row r="162" spans="1:9" ht="32.25" customHeight="1" x14ac:dyDescent="0.25">
      <c r="A162" s="183" t="s">
        <v>49</v>
      </c>
      <c r="B162" s="68">
        <v>444</v>
      </c>
      <c r="C162" s="50" t="s">
        <v>586</v>
      </c>
      <c r="D162" s="61">
        <v>169.18874</v>
      </c>
      <c r="E162" s="231">
        <v>169.01158000000001</v>
      </c>
      <c r="F162" s="61">
        <v>169.01158000000001</v>
      </c>
      <c r="G162" s="269">
        <f t="shared" si="27"/>
        <v>0</v>
      </c>
      <c r="H162" s="17">
        <f t="shared" si="28"/>
        <v>0.17715999999998644</v>
      </c>
      <c r="I162" s="17">
        <f t="shared" si="29"/>
        <v>99.895288539887474</v>
      </c>
    </row>
    <row r="163" spans="1:9" ht="32.25" customHeight="1" x14ac:dyDescent="0.25">
      <c r="A163" s="183" t="s">
        <v>225</v>
      </c>
      <c r="B163" s="68">
        <v>444</v>
      </c>
      <c r="C163" s="50" t="s">
        <v>587</v>
      </c>
      <c r="D163" s="61">
        <v>650</v>
      </c>
      <c r="E163" s="231">
        <v>540.69880999999998</v>
      </c>
      <c r="F163" s="61">
        <v>502.84908999999999</v>
      </c>
      <c r="G163" s="269">
        <f t="shared" si="27"/>
        <v>37.849719999999991</v>
      </c>
      <c r="H163" s="17">
        <f t="shared" si="28"/>
        <v>147.15091000000001</v>
      </c>
      <c r="I163" s="17">
        <f t="shared" si="29"/>
        <v>77.361398461538457</v>
      </c>
    </row>
    <row r="164" spans="1:9" ht="40.5" customHeight="1" x14ac:dyDescent="0.25">
      <c r="A164" s="183" t="s">
        <v>72</v>
      </c>
      <c r="B164" s="68">
        <v>444</v>
      </c>
      <c r="C164" s="50" t="s">
        <v>588</v>
      </c>
      <c r="D164" s="61">
        <v>2093.6163200000001</v>
      </c>
      <c r="E164" s="231">
        <v>2016.25045</v>
      </c>
      <c r="F164" s="61">
        <v>2016.10527</v>
      </c>
      <c r="G164" s="269">
        <f t="shared" si="27"/>
        <v>0.1451799999999821</v>
      </c>
      <c r="H164" s="17">
        <f t="shared" si="28"/>
        <v>77.511050000000068</v>
      </c>
      <c r="I164" s="17">
        <f t="shared" si="29"/>
        <v>96.297743322902647</v>
      </c>
    </row>
    <row r="165" spans="1:9" ht="40.5" customHeight="1" x14ac:dyDescent="0.25">
      <c r="A165" s="183" t="s">
        <v>72</v>
      </c>
      <c r="B165" s="68">
        <v>444</v>
      </c>
      <c r="C165" s="50" t="s">
        <v>588</v>
      </c>
      <c r="D165" s="61">
        <v>7</v>
      </c>
      <c r="E165" s="231">
        <v>5.55</v>
      </c>
      <c r="F165" s="61">
        <v>5.55</v>
      </c>
      <c r="G165" s="269">
        <f t="shared" si="27"/>
        <v>0</v>
      </c>
      <c r="H165" s="17">
        <f t="shared" si="28"/>
        <v>1.4500000000000002</v>
      </c>
      <c r="I165" s="17">
        <f t="shared" si="29"/>
        <v>79.285714285714278</v>
      </c>
    </row>
    <row r="166" spans="1:9" ht="40.5" customHeight="1" x14ac:dyDescent="0.25">
      <c r="A166" s="183" t="s">
        <v>72</v>
      </c>
      <c r="B166" s="68">
        <v>444</v>
      </c>
      <c r="C166" s="50" t="s">
        <v>588</v>
      </c>
      <c r="D166" s="61">
        <v>4.5</v>
      </c>
      <c r="E166" s="231">
        <v>9.6600000000000002E-3</v>
      </c>
      <c r="F166" s="61">
        <v>9.6599999999999995E-4</v>
      </c>
      <c r="G166" s="269">
        <f t="shared" si="27"/>
        <v>8.6940000000000003E-3</v>
      </c>
      <c r="H166" s="17">
        <f t="shared" si="28"/>
        <v>4.499034</v>
      </c>
      <c r="I166" s="17">
        <f t="shared" si="29"/>
        <v>2.1466666666666665E-2</v>
      </c>
    </row>
    <row r="167" spans="1:9" ht="40.5" customHeight="1" x14ac:dyDescent="0.25">
      <c r="A167" s="183" t="s">
        <v>73</v>
      </c>
      <c r="B167" s="68">
        <v>444</v>
      </c>
      <c r="C167" s="50" t="s">
        <v>589</v>
      </c>
      <c r="D167" s="61">
        <v>3661</v>
      </c>
      <c r="E167" s="231">
        <v>3571.4159399999999</v>
      </c>
      <c r="F167" s="61">
        <v>3571.4159399999999</v>
      </c>
      <c r="G167" s="269">
        <f t="shared" si="27"/>
        <v>0</v>
      </c>
      <c r="H167" s="17">
        <f t="shared" si="28"/>
        <v>89.584060000000136</v>
      </c>
      <c r="I167" s="17">
        <f t="shared" si="29"/>
        <v>97.553016662114175</v>
      </c>
    </row>
    <row r="168" spans="1:9" ht="40.5" customHeight="1" x14ac:dyDescent="0.25">
      <c r="A168" s="183" t="s">
        <v>74</v>
      </c>
      <c r="B168" s="68">
        <v>444</v>
      </c>
      <c r="C168" s="50" t="s">
        <v>590</v>
      </c>
      <c r="D168" s="61">
        <v>3524.2816400000002</v>
      </c>
      <c r="E168" s="231">
        <v>3375.1484399999999</v>
      </c>
      <c r="F168" s="61">
        <v>3375.1484399999999</v>
      </c>
      <c r="G168" s="269">
        <f t="shared" si="27"/>
        <v>0</v>
      </c>
      <c r="H168" s="17">
        <f t="shared" si="28"/>
        <v>149.13320000000022</v>
      </c>
      <c r="I168" s="17">
        <f t="shared" si="29"/>
        <v>95.768408565667301</v>
      </c>
    </row>
    <row r="169" spans="1:9" ht="139.5" customHeight="1" x14ac:dyDescent="0.25">
      <c r="A169" s="184" t="s">
        <v>526</v>
      </c>
      <c r="B169" s="68">
        <v>444</v>
      </c>
      <c r="C169" s="50" t="s">
        <v>591</v>
      </c>
      <c r="D169" s="61">
        <v>1215.1850099999999</v>
      </c>
      <c r="E169" s="231">
        <v>1215.1850099999999</v>
      </c>
      <c r="F169" s="61">
        <v>1215.1850099999999</v>
      </c>
      <c r="G169" s="269">
        <f t="shared" si="7"/>
        <v>0</v>
      </c>
      <c r="H169" s="17">
        <f t="shared" si="8"/>
        <v>0</v>
      </c>
      <c r="I169" s="17">
        <f t="shared" si="14"/>
        <v>100</v>
      </c>
    </row>
    <row r="170" spans="1:9" ht="139.5" customHeight="1" x14ac:dyDescent="0.25">
      <c r="A170" s="184" t="s">
        <v>526</v>
      </c>
      <c r="B170" s="68">
        <v>444</v>
      </c>
      <c r="C170" s="50" t="s">
        <v>591</v>
      </c>
      <c r="D170" s="61">
        <v>366.98588000000001</v>
      </c>
      <c r="E170" s="231">
        <v>366.98588000000001</v>
      </c>
      <c r="F170" s="61">
        <v>366.98588000000001</v>
      </c>
      <c r="G170" s="265">
        <f t="shared" ref="G170" si="30">E170-F170</f>
        <v>0</v>
      </c>
      <c r="H170" s="17">
        <f t="shared" ref="H170" si="31">D170-F170</f>
        <v>0</v>
      </c>
      <c r="I170" s="17">
        <f t="shared" ref="I170" si="32">F170/D170*100</f>
        <v>100</v>
      </c>
    </row>
    <row r="171" spans="1:9" ht="44.25" customHeight="1" x14ac:dyDescent="0.25">
      <c r="A171" s="183" t="s">
        <v>67</v>
      </c>
      <c r="B171" s="68">
        <v>444</v>
      </c>
      <c r="C171" s="50" t="s">
        <v>592</v>
      </c>
      <c r="D171" s="61">
        <v>13235.61966</v>
      </c>
      <c r="E171" s="231">
        <v>13032.27058</v>
      </c>
      <c r="F171" s="61">
        <v>13032.27058</v>
      </c>
      <c r="G171" s="265">
        <f t="shared" ref="G171:G188" si="33">E171-F171</f>
        <v>0</v>
      </c>
      <c r="H171" s="17">
        <f t="shared" ref="H171:H188" si="34">D171-F171</f>
        <v>203.34907999999996</v>
      </c>
      <c r="I171" s="17">
        <f t="shared" ref="I171:I188" si="35">F171/D171*100</f>
        <v>98.46362251844883</v>
      </c>
    </row>
    <row r="172" spans="1:9" ht="44.25" customHeight="1" x14ac:dyDescent="0.25">
      <c r="A172" s="183" t="s">
        <v>67</v>
      </c>
      <c r="B172" s="68">
        <v>444</v>
      </c>
      <c r="C172" s="50" t="s">
        <v>592</v>
      </c>
      <c r="D172" s="61">
        <v>3997.1571300000001</v>
      </c>
      <c r="E172" s="231">
        <v>3825.4883799999998</v>
      </c>
      <c r="F172" s="61">
        <v>3824.6122</v>
      </c>
      <c r="G172" s="265">
        <f t="shared" si="33"/>
        <v>0.87617999999974927</v>
      </c>
      <c r="H172" s="17">
        <f t="shared" si="34"/>
        <v>172.54493000000002</v>
      </c>
      <c r="I172" s="17">
        <f t="shared" si="35"/>
        <v>95.683308802023504</v>
      </c>
    </row>
    <row r="173" spans="1:9" ht="44.25" customHeight="1" x14ac:dyDescent="0.25">
      <c r="A173" s="183" t="s">
        <v>68</v>
      </c>
      <c r="B173" s="68">
        <v>444</v>
      </c>
      <c r="C173" s="50" t="s">
        <v>593</v>
      </c>
      <c r="D173" s="61">
        <v>341.01726000000002</v>
      </c>
      <c r="E173" s="231">
        <v>341.01726000000002</v>
      </c>
      <c r="F173" s="61">
        <v>341.01726000000002</v>
      </c>
      <c r="G173" s="265">
        <f t="shared" si="33"/>
        <v>0</v>
      </c>
      <c r="H173" s="17">
        <f t="shared" si="34"/>
        <v>0</v>
      </c>
      <c r="I173" s="17">
        <f t="shared" si="35"/>
        <v>100</v>
      </c>
    </row>
    <row r="174" spans="1:9" ht="56.25" customHeight="1" x14ac:dyDescent="0.25">
      <c r="A174" s="183" t="s">
        <v>358</v>
      </c>
      <c r="B174" s="68">
        <v>444</v>
      </c>
      <c r="C174" s="50" t="s">
        <v>594</v>
      </c>
      <c r="D174" s="61">
        <v>6.9</v>
      </c>
      <c r="E174" s="231">
        <v>6.9</v>
      </c>
      <c r="F174" s="61">
        <v>0</v>
      </c>
      <c r="G174" s="265">
        <f t="shared" si="33"/>
        <v>6.9</v>
      </c>
      <c r="H174" s="17">
        <f t="shared" si="34"/>
        <v>6.9</v>
      </c>
      <c r="I174" s="17">
        <f t="shared" si="35"/>
        <v>0</v>
      </c>
    </row>
    <row r="175" spans="1:9" ht="54" customHeight="1" x14ac:dyDescent="0.25">
      <c r="A175" s="183" t="s">
        <v>358</v>
      </c>
      <c r="B175" s="68">
        <v>444</v>
      </c>
      <c r="C175" s="50" t="s">
        <v>594</v>
      </c>
      <c r="D175" s="61">
        <v>2.0838000000000001</v>
      </c>
      <c r="E175" s="231">
        <v>2.0838000000000001</v>
      </c>
      <c r="F175" s="61">
        <v>0</v>
      </c>
      <c r="G175" s="265">
        <f t="shared" si="33"/>
        <v>2.0838000000000001</v>
      </c>
      <c r="H175" s="17">
        <f t="shared" si="34"/>
        <v>2.0838000000000001</v>
      </c>
      <c r="I175" s="17">
        <f t="shared" si="35"/>
        <v>0</v>
      </c>
    </row>
    <row r="176" spans="1:9" ht="36" customHeight="1" x14ac:dyDescent="0.25">
      <c r="A176" s="183" t="s">
        <v>43</v>
      </c>
      <c r="B176" s="68">
        <v>444</v>
      </c>
      <c r="C176" s="50" t="s">
        <v>595</v>
      </c>
      <c r="D176" s="61">
        <v>151</v>
      </c>
      <c r="E176" s="231">
        <v>150.44999999999999</v>
      </c>
      <c r="F176" s="61">
        <v>145.94999999999999</v>
      </c>
      <c r="G176" s="265">
        <f t="shared" si="33"/>
        <v>4.5</v>
      </c>
      <c r="H176" s="17">
        <f t="shared" si="34"/>
        <v>5.0500000000000114</v>
      </c>
      <c r="I176" s="17">
        <f t="shared" si="35"/>
        <v>96.655629139072843</v>
      </c>
    </row>
    <row r="177" spans="1:9" ht="36" customHeight="1" x14ac:dyDescent="0.25">
      <c r="A177" s="183" t="s">
        <v>285</v>
      </c>
      <c r="B177" s="68">
        <v>444</v>
      </c>
      <c r="C177" s="50" t="s">
        <v>596</v>
      </c>
      <c r="D177" s="61">
        <v>7.45</v>
      </c>
      <c r="E177" s="231">
        <v>0</v>
      </c>
      <c r="F177" s="61">
        <v>0</v>
      </c>
      <c r="G177" s="265">
        <f t="shared" si="33"/>
        <v>0</v>
      </c>
      <c r="H177" s="17">
        <f t="shared" si="34"/>
        <v>7.45</v>
      </c>
      <c r="I177" s="17">
        <f t="shared" si="35"/>
        <v>0</v>
      </c>
    </row>
    <row r="178" spans="1:9" ht="36" customHeight="1" x14ac:dyDescent="0.25">
      <c r="A178" s="183" t="s">
        <v>72</v>
      </c>
      <c r="B178" s="68">
        <v>444</v>
      </c>
      <c r="C178" s="50" t="s">
        <v>597</v>
      </c>
      <c r="D178" s="61">
        <v>2</v>
      </c>
      <c r="E178" s="231">
        <v>0</v>
      </c>
      <c r="F178" s="61">
        <v>0</v>
      </c>
      <c r="G178" s="265">
        <f t="shared" si="33"/>
        <v>0</v>
      </c>
      <c r="H178" s="17">
        <f t="shared" si="34"/>
        <v>2</v>
      </c>
      <c r="I178" s="17">
        <f t="shared" si="35"/>
        <v>0</v>
      </c>
    </row>
    <row r="179" spans="1:9" ht="30.75" customHeight="1" x14ac:dyDescent="0.25">
      <c r="A179" s="183" t="s">
        <v>73</v>
      </c>
      <c r="B179" s="68">
        <v>444</v>
      </c>
      <c r="C179" s="50" t="s">
        <v>598</v>
      </c>
      <c r="D179" s="61">
        <v>165.178</v>
      </c>
      <c r="E179" s="231">
        <v>165.11827</v>
      </c>
      <c r="F179" s="61">
        <v>165.11827</v>
      </c>
      <c r="G179" s="265">
        <f t="shared" si="33"/>
        <v>0</v>
      </c>
      <c r="H179" s="17">
        <f t="shared" si="34"/>
        <v>5.9730000000001837E-2</v>
      </c>
      <c r="I179" s="17">
        <f t="shared" si="35"/>
        <v>99.96383901003766</v>
      </c>
    </row>
    <row r="180" spans="1:9" ht="30.75" customHeight="1" x14ac:dyDescent="0.25">
      <c r="A180" s="183" t="s">
        <v>74</v>
      </c>
      <c r="B180" s="68">
        <v>444</v>
      </c>
      <c r="C180" s="50" t="s">
        <v>599</v>
      </c>
      <c r="D180" s="61">
        <v>331.98275999999998</v>
      </c>
      <c r="E180" s="231">
        <v>70.087999999999994</v>
      </c>
      <c r="F180" s="61">
        <v>70.087999999999994</v>
      </c>
      <c r="G180" s="265">
        <f t="shared" si="33"/>
        <v>0</v>
      </c>
      <c r="H180" s="17">
        <f t="shared" si="34"/>
        <v>261.89476000000002</v>
      </c>
      <c r="I180" s="17">
        <f t="shared" si="35"/>
        <v>21.111939668192409</v>
      </c>
    </row>
    <row r="181" spans="1:9" ht="143.25" customHeight="1" x14ac:dyDescent="0.25">
      <c r="A181" s="184" t="s">
        <v>526</v>
      </c>
      <c r="B181" s="68">
        <v>444</v>
      </c>
      <c r="C181" s="50" t="s">
        <v>600</v>
      </c>
      <c r="D181" s="61">
        <v>444.40145000000001</v>
      </c>
      <c r="E181" s="231">
        <v>444.40145000000001</v>
      </c>
      <c r="F181" s="61">
        <v>444.40145000000001</v>
      </c>
      <c r="G181" s="265">
        <f t="shared" si="33"/>
        <v>0</v>
      </c>
      <c r="H181" s="17">
        <f t="shared" si="34"/>
        <v>0</v>
      </c>
      <c r="I181" s="17">
        <f t="shared" si="35"/>
        <v>100</v>
      </c>
    </row>
    <row r="182" spans="1:9" ht="143.25" customHeight="1" x14ac:dyDescent="0.25">
      <c r="A182" s="184" t="s">
        <v>526</v>
      </c>
      <c r="B182" s="68">
        <v>444</v>
      </c>
      <c r="C182" s="50" t="s">
        <v>600</v>
      </c>
      <c r="D182" s="61">
        <v>134.20923999999999</v>
      </c>
      <c r="E182" s="231">
        <v>131.87693999999999</v>
      </c>
      <c r="F182" s="61">
        <v>112.31583999999999</v>
      </c>
      <c r="G182" s="265">
        <f t="shared" si="33"/>
        <v>19.561099999999996</v>
      </c>
      <c r="H182" s="17">
        <f t="shared" si="34"/>
        <v>21.8934</v>
      </c>
      <c r="I182" s="17">
        <f t="shared" si="35"/>
        <v>83.687114240420399</v>
      </c>
    </row>
    <row r="183" spans="1:9" ht="184.5" customHeight="1" x14ac:dyDescent="0.25">
      <c r="A183" s="184" t="s">
        <v>576</v>
      </c>
      <c r="B183" s="68">
        <v>444</v>
      </c>
      <c r="C183" s="50" t="s">
        <v>601</v>
      </c>
      <c r="D183" s="61">
        <v>2334.3096799999998</v>
      </c>
      <c r="E183" s="231">
        <v>2331.2717600000001</v>
      </c>
      <c r="F183" s="61">
        <v>2331.2717600000001</v>
      </c>
      <c r="G183" s="265">
        <f t="shared" si="33"/>
        <v>0</v>
      </c>
      <c r="H183" s="17">
        <f t="shared" si="34"/>
        <v>3.0379199999997581</v>
      </c>
      <c r="I183" s="17">
        <f t="shared" si="35"/>
        <v>99.869857884494579</v>
      </c>
    </row>
    <row r="184" spans="1:9" ht="166.5" customHeight="1" x14ac:dyDescent="0.25">
      <c r="A184" s="184" t="s">
        <v>576</v>
      </c>
      <c r="B184" s="68">
        <v>444</v>
      </c>
      <c r="C184" s="50" t="s">
        <v>601</v>
      </c>
      <c r="D184" s="61">
        <v>300</v>
      </c>
      <c r="E184" s="231">
        <v>164.73400000000001</v>
      </c>
      <c r="F184" s="61">
        <v>164.73400000000001</v>
      </c>
      <c r="G184" s="265">
        <f t="shared" si="33"/>
        <v>0</v>
      </c>
      <c r="H184" s="17">
        <f t="shared" si="34"/>
        <v>135.26599999999999</v>
      </c>
      <c r="I184" s="17">
        <f t="shared" si="35"/>
        <v>54.911333333333332</v>
      </c>
    </row>
    <row r="185" spans="1:9" ht="191.25" customHeight="1" x14ac:dyDescent="0.25">
      <c r="A185" s="184" t="s">
        <v>576</v>
      </c>
      <c r="B185" s="68">
        <v>444</v>
      </c>
      <c r="C185" s="50" t="s">
        <v>601</v>
      </c>
      <c r="D185" s="61">
        <v>704.95032000000003</v>
      </c>
      <c r="E185" s="231">
        <v>704.04413</v>
      </c>
      <c r="F185" s="61">
        <v>704.04413</v>
      </c>
      <c r="G185" s="265">
        <f t="shared" si="33"/>
        <v>0</v>
      </c>
      <c r="H185" s="17">
        <f t="shared" si="34"/>
        <v>0.9061900000000378</v>
      </c>
      <c r="I185" s="17">
        <f t="shared" si="35"/>
        <v>99.871453352911445</v>
      </c>
    </row>
    <row r="186" spans="1:9" s="78" customFormat="1" ht="183" customHeight="1" x14ac:dyDescent="0.25">
      <c r="A186" s="184" t="s">
        <v>576</v>
      </c>
      <c r="B186" s="68">
        <v>444</v>
      </c>
      <c r="C186" s="50" t="s">
        <v>601</v>
      </c>
      <c r="D186" s="61">
        <v>557.74</v>
      </c>
      <c r="E186" s="231">
        <v>213.69667000000001</v>
      </c>
      <c r="F186" s="61">
        <v>213.69667000000001</v>
      </c>
      <c r="G186" s="265">
        <f t="shared" si="33"/>
        <v>0</v>
      </c>
      <c r="H186" s="17">
        <f t="shared" si="34"/>
        <v>344.04332999999997</v>
      </c>
      <c r="I186" s="17">
        <f t="shared" si="35"/>
        <v>38.314747014738053</v>
      </c>
    </row>
    <row r="187" spans="1:9" ht="22.5" customHeight="1" x14ac:dyDescent="0.25">
      <c r="A187" s="183" t="s">
        <v>67</v>
      </c>
      <c r="B187" s="68">
        <v>444</v>
      </c>
      <c r="C187" s="50" t="s">
        <v>602</v>
      </c>
      <c r="D187" s="61">
        <v>266.16529000000003</v>
      </c>
      <c r="E187" s="231">
        <v>258.82576999999998</v>
      </c>
      <c r="F187" s="61">
        <v>258.82576999999998</v>
      </c>
      <c r="G187" s="265">
        <f t="shared" si="33"/>
        <v>0</v>
      </c>
      <c r="H187" s="17">
        <f t="shared" si="34"/>
        <v>7.33952000000005</v>
      </c>
      <c r="I187" s="17">
        <f t="shared" si="35"/>
        <v>97.242495443338967</v>
      </c>
    </row>
    <row r="188" spans="1:9" ht="22.5" customHeight="1" x14ac:dyDescent="0.25">
      <c r="A188" s="183" t="s">
        <v>67</v>
      </c>
      <c r="B188" s="179"/>
      <c r="C188" s="50" t="s">
        <v>602</v>
      </c>
      <c r="D188" s="61">
        <v>80.381919999999994</v>
      </c>
      <c r="E188" s="231">
        <v>78.16534</v>
      </c>
      <c r="F188" s="61">
        <v>78.16534</v>
      </c>
      <c r="G188" s="265">
        <f t="shared" si="33"/>
        <v>0</v>
      </c>
      <c r="H188" s="17">
        <f t="shared" si="34"/>
        <v>2.2165799999999933</v>
      </c>
      <c r="I188" s="17">
        <f t="shared" si="35"/>
        <v>97.242439593381206</v>
      </c>
    </row>
    <row r="189" spans="1:9" ht="66.75" customHeight="1" x14ac:dyDescent="0.25">
      <c r="A189" s="213" t="s">
        <v>262</v>
      </c>
      <c r="B189" s="214"/>
      <c r="C189" s="214"/>
      <c r="D189" s="214"/>
      <c r="E189" s="214"/>
      <c r="F189" s="214"/>
      <c r="G189" s="214"/>
      <c r="H189" s="214"/>
      <c r="I189" s="214"/>
    </row>
    <row r="190" spans="1:9" s="175" customFormat="1" ht="33" hidden="1" customHeight="1" x14ac:dyDescent="0.25">
      <c r="A190" s="163" t="s">
        <v>1</v>
      </c>
      <c r="B190" s="22"/>
      <c r="C190" s="140" t="s">
        <v>265</v>
      </c>
      <c r="D190" s="105" t="e">
        <f>D193+D205+D216+D245+D249+D251+D252+D254</f>
        <v>#REF!</v>
      </c>
      <c r="E190" s="228" t="e">
        <f>E193+E205+E216+E245+E249+E251+E252+E254</f>
        <v>#REF!</v>
      </c>
      <c r="F190" s="105" t="e">
        <f>F193+F205+F216+F245+F249+F251+F252+F254</f>
        <v>#REF!</v>
      </c>
      <c r="G190" s="263" t="e">
        <f t="shared" si="7"/>
        <v>#REF!</v>
      </c>
      <c r="H190" s="105" t="e">
        <f t="shared" si="8"/>
        <v>#REF!</v>
      </c>
      <c r="I190" s="105" t="e">
        <f t="shared" si="14"/>
        <v>#REF!</v>
      </c>
    </row>
    <row r="191" spans="1:9" s="175" customFormat="1" ht="30" hidden="1" customHeight="1" x14ac:dyDescent="0.25">
      <c r="A191" s="164" t="s">
        <v>5</v>
      </c>
      <c r="B191" s="23"/>
      <c r="C191" s="23"/>
      <c r="D191" s="24"/>
      <c r="E191" s="233"/>
      <c r="F191" s="97"/>
      <c r="G191" s="270"/>
      <c r="H191" s="25"/>
      <c r="I191" s="25"/>
    </row>
    <row r="192" spans="1:9" s="175" customFormat="1" ht="31.5" customHeight="1" x14ac:dyDescent="0.25">
      <c r="A192" s="159" t="s">
        <v>1</v>
      </c>
      <c r="B192" s="23"/>
      <c r="C192" s="202" t="s">
        <v>265</v>
      </c>
      <c r="D192" s="203">
        <f>D194+D205+D216+D245+D249+D252+D254+D256+D264</f>
        <v>66640.894659999991</v>
      </c>
      <c r="E192" s="234">
        <f>E194+E205+E216+E245+E249+E252+E254+E256+E264</f>
        <v>65762.892889999988</v>
      </c>
      <c r="F192" s="203">
        <f>F194+F205+F216+F245+F249+F252+F254+F256+F264</f>
        <v>65762.892889999988</v>
      </c>
      <c r="G192" s="271">
        <f t="shared" ref="G192" si="36">E192-F192</f>
        <v>0</v>
      </c>
      <c r="H192" s="195">
        <f t="shared" ref="H192" si="37">D192-F192</f>
        <v>878.00177000000258</v>
      </c>
      <c r="I192" s="91">
        <f t="shared" ref="I192" si="38">F192/D192*100</f>
        <v>98.682488021087437</v>
      </c>
    </row>
    <row r="193" spans="1:9" ht="38.25" customHeight="1" x14ac:dyDescent="0.25">
      <c r="A193" s="160" t="s">
        <v>5</v>
      </c>
      <c r="B193" s="90"/>
      <c r="C193" s="140"/>
      <c r="D193" s="201"/>
      <c r="E193" s="235"/>
      <c r="F193" s="201"/>
      <c r="G193" s="271"/>
      <c r="H193" s="195"/>
      <c r="I193" s="91"/>
    </row>
    <row r="194" spans="1:9" ht="68.25" customHeight="1" x14ac:dyDescent="0.25">
      <c r="A194" s="165" t="s">
        <v>263</v>
      </c>
      <c r="B194" s="13"/>
      <c r="C194" s="63" t="s">
        <v>264</v>
      </c>
      <c r="D194" s="115">
        <f>SUM(D195:D204)</f>
        <v>4574.2000899999994</v>
      </c>
      <c r="E194" s="236">
        <f>SUM(E195:E204)</f>
        <v>4539.5963399999991</v>
      </c>
      <c r="F194" s="115">
        <f>SUM(F195:F204)</f>
        <v>4539.5963399999991</v>
      </c>
      <c r="G194" s="264">
        <f t="shared" ref="G194" si="39">E194-F194</f>
        <v>0</v>
      </c>
      <c r="H194" s="26">
        <f t="shared" ref="H194" si="40">D194-F194</f>
        <v>34.603750000000218</v>
      </c>
      <c r="I194" s="15">
        <f t="shared" ref="I194" si="41">F194/D194*100</f>
        <v>99.243501610792023</v>
      </c>
    </row>
    <row r="195" spans="1:9" ht="129.75" customHeight="1" x14ac:dyDescent="0.25">
      <c r="A195" s="184" t="s">
        <v>1359</v>
      </c>
      <c r="B195" s="92">
        <v>441</v>
      </c>
      <c r="C195" s="50" t="s">
        <v>266</v>
      </c>
      <c r="D195" s="61">
        <v>1023.303</v>
      </c>
      <c r="E195" s="231">
        <v>1023.303</v>
      </c>
      <c r="F195" s="61">
        <v>1023.303</v>
      </c>
      <c r="G195" s="265">
        <f t="shared" si="7"/>
        <v>0</v>
      </c>
      <c r="H195" s="141">
        <f t="shared" ref="H195:H248" si="42">D195-F195</f>
        <v>0</v>
      </c>
      <c r="I195" s="18">
        <f t="shared" ref="I195:I249" si="43">F195/D195*100</f>
        <v>100</v>
      </c>
    </row>
    <row r="196" spans="1:9" ht="115.5" customHeight="1" x14ac:dyDescent="0.25">
      <c r="A196" s="184" t="s">
        <v>1359</v>
      </c>
      <c r="B196" s="92">
        <v>441</v>
      </c>
      <c r="C196" s="50" t="s">
        <v>266</v>
      </c>
      <c r="D196" s="61">
        <v>309.03699999999998</v>
      </c>
      <c r="E196" s="231">
        <v>309.03699999999998</v>
      </c>
      <c r="F196" s="61">
        <v>309.03699999999998</v>
      </c>
      <c r="G196" s="265">
        <f t="shared" ref="G196:G205" si="44">E196-F196</f>
        <v>0</v>
      </c>
      <c r="H196" s="141">
        <f t="shared" ref="H196:H205" si="45">D196-F196</f>
        <v>0</v>
      </c>
      <c r="I196" s="18">
        <f t="shared" ref="I196:I205" si="46">F196/D196*100</f>
        <v>100</v>
      </c>
    </row>
    <row r="197" spans="1:9" ht="122.25" customHeight="1" x14ac:dyDescent="0.25">
      <c r="A197" s="184" t="s">
        <v>1359</v>
      </c>
      <c r="B197" s="92">
        <v>441</v>
      </c>
      <c r="C197" s="50" t="s">
        <v>266</v>
      </c>
      <c r="D197" s="61">
        <v>89.76</v>
      </c>
      <c r="E197" s="231">
        <v>89.76</v>
      </c>
      <c r="F197" s="61">
        <v>89.76</v>
      </c>
      <c r="G197" s="265">
        <f t="shared" si="44"/>
        <v>0</v>
      </c>
      <c r="H197" s="141">
        <f t="shared" si="45"/>
        <v>0</v>
      </c>
      <c r="I197" s="18">
        <f t="shared" si="46"/>
        <v>100</v>
      </c>
    </row>
    <row r="198" spans="1:9" ht="28.5" customHeight="1" x14ac:dyDescent="0.25">
      <c r="A198" s="183" t="s">
        <v>67</v>
      </c>
      <c r="B198" s="92">
        <v>441</v>
      </c>
      <c r="C198" s="50" t="s">
        <v>1360</v>
      </c>
      <c r="D198" s="61">
        <v>1488.684</v>
      </c>
      <c r="E198" s="231">
        <v>1460.5456799999999</v>
      </c>
      <c r="F198" s="61">
        <v>1460.5456799999999</v>
      </c>
      <c r="G198" s="265">
        <f t="shared" si="44"/>
        <v>0</v>
      </c>
      <c r="H198" s="141">
        <f t="shared" si="45"/>
        <v>28.138320000000022</v>
      </c>
      <c r="I198" s="18">
        <f t="shared" si="46"/>
        <v>98.109852728987477</v>
      </c>
    </row>
    <row r="199" spans="1:9" ht="28.5" customHeight="1" x14ac:dyDescent="0.25">
      <c r="A199" s="183" t="s">
        <v>67</v>
      </c>
      <c r="B199" s="92">
        <v>441</v>
      </c>
      <c r="C199" s="50" t="s">
        <v>1360</v>
      </c>
      <c r="D199" s="61">
        <v>443.786</v>
      </c>
      <c r="E199" s="231">
        <v>438.09773000000001</v>
      </c>
      <c r="F199" s="61">
        <v>438.09773000000001</v>
      </c>
      <c r="G199" s="265">
        <f t="shared" si="44"/>
        <v>0</v>
      </c>
      <c r="H199" s="141">
        <f t="shared" si="45"/>
        <v>5.6882699999999886</v>
      </c>
      <c r="I199" s="18">
        <f t="shared" si="46"/>
        <v>98.718240323038586</v>
      </c>
    </row>
    <row r="200" spans="1:9" ht="43.5" customHeight="1" x14ac:dyDescent="0.25">
      <c r="A200" s="183" t="s">
        <v>68</v>
      </c>
      <c r="B200" s="92">
        <v>441</v>
      </c>
      <c r="C200" s="50" t="s">
        <v>1361</v>
      </c>
      <c r="D200" s="61">
        <v>59.929000000000002</v>
      </c>
      <c r="E200" s="231">
        <v>59.929000000000002</v>
      </c>
      <c r="F200" s="61">
        <v>59.929000000000002</v>
      </c>
      <c r="G200" s="265">
        <f t="shared" si="44"/>
        <v>0</v>
      </c>
      <c r="H200" s="141">
        <f t="shared" si="45"/>
        <v>0</v>
      </c>
      <c r="I200" s="18">
        <f t="shared" si="46"/>
        <v>100</v>
      </c>
    </row>
    <row r="201" spans="1:9" s="78" customFormat="1" ht="134.25" customHeight="1" x14ac:dyDescent="0.25">
      <c r="A201" s="184" t="s">
        <v>526</v>
      </c>
      <c r="B201" s="92">
        <v>441</v>
      </c>
      <c r="C201" s="50" t="s">
        <v>1362</v>
      </c>
      <c r="D201" s="61">
        <v>62.374879999999997</v>
      </c>
      <c r="E201" s="231">
        <v>62.374879999999997</v>
      </c>
      <c r="F201" s="61">
        <v>62.374879999999997</v>
      </c>
      <c r="G201" s="265">
        <f t="shared" si="44"/>
        <v>0</v>
      </c>
      <c r="H201" s="141">
        <f t="shared" si="45"/>
        <v>0</v>
      </c>
      <c r="I201" s="18">
        <f t="shared" si="46"/>
        <v>100</v>
      </c>
    </row>
    <row r="202" spans="1:9" s="76" customFormat="1" ht="133.5" customHeight="1" x14ac:dyDescent="0.25">
      <c r="A202" s="184" t="s">
        <v>526</v>
      </c>
      <c r="B202" s="92">
        <v>441</v>
      </c>
      <c r="C202" s="50" t="s">
        <v>1362</v>
      </c>
      <c r="D202" s="61">
        <v>18.837209999999999</v>
      </c>
      <c r="E202" s="231">
        <v>18.837209999999999</v>
      </c>
      <c r="F202" s="61">
        <v>18.837209999999999</v>
      </c>
      <c r="G202" s="265">
        <f t="shared" si="44"/>
        <v>0</v>
      </c>
      <c r="H202" s="141">
        <f t="shared" si="45"/>
        <v>0</v>
      </c>
      <c r="I202" s="18">
        <f t="shared" si="46"/>
        <v>100</v>
      </c>
    </row>
    <row r="203" spans="1:9" s="76" customFormat="1" ht="30.75" customHeight="1" x14ac:dyDescent="0.25">
      <c r="A203" s="183" t="s">
        <v>67</v>
      </c>
      <c r="B203" s="92">
        <v>441</v>
      </c>
      <c r="C203" s="50" t="s">
        <v>1363</v>
      </c>
      <c r="D203" s="61">
        <v>827.83799999999997</v>
      </c>
      <c r="E203" s="231">
        <v>827.08536000000004</v>
      </c>
      <c r="F203" s="61">
        <v>827.08536000000004</v>
      </c>
      <c r="G203" s="265">
        <f t="shared" si="44"/>
        <v>0</v>
      </c>
      <c r="H203" s="141">
        <f t="shared" si="45"/>
        <v>0.75263999999992848</v>
      </c>
      <c r="I203" s="18">
        <f t="shared" si="46"/>
        <v>99.909083661296066</v>
      </c>
    </row>
    <row r="204" spans="1:9" ht="30.75" customHeight="1" x14ac:dyDescent="0.25">
      <c r="A204" s="183" t="s">
        <v>67</v>
      </c>
      <c r="B204" s="92">
        <v>441</v>
      </c>
      <c r="C204" s="50" t="s">
        <v>1363</v>
      </c>
      <c r="D204" s="61">
        <v>250.65100000000001</v>
      </c>
      <c r="E204" s="231">
        <v>250.62647999999999</v>
      </c>
      <c r="F204" s="61">
        <v>250.62647999999999</v>
      </c>
      <c r="G204" s="265">
        <f t="shared" si="44"/>
        <v>0</v>
      </c>
      <c r="H204" s="141">
        <f t="shared" si="45"/>
        <v>2.4520000000023856E-2</v>
      </c>
      <c r="I204" s="18">
        <f t="shared" si="46"/>
        <v>99.990217473698479</v>
      </c>
    </row>
    <row r="205" spans="1:9" s="77" customFormat="1" ht="78.75" customHeight="1" x14ac:dyDescent="0.25">
      <c r="A205" s="165" t="s">
        <v>267</v>
      </c>
      <c r="B205" s="20"/>
      <c r="C205" s="63" t="s">
        <v>268</v>
      </c>
      <c r="D205" s="15">
        <f>SUM(D206:D213)</f>
        <v>2061.9545499999999</v>
      </c>
      <c r="E205" s="230">
        <f t="shared" ref="E205:F205" si="47">SUM(E206:E213)</f>
        <v>1971.9059800000002</v>
      </c>
      <c r="F205" s="15">
        <f t="shared" si="47"/>
        <v>1971.9059800000002</v>
      </c>
      <c r="G205" s="264">
        <f t="shared" si="44"/>
        <v>0</v>
      </c>
      <c r="H205" s="26">
        <f t="shared" si="45"/>
        <v>90.0485699999997</v>
      </c>
      <c r="I205" s="15">
        <f t="shared" si="46"/>
        <v>95.632853789139062</v>
      </c>
    </row>
    <row r="206" spans="1:9" s="198" customFormat="1" ht="139.5" customHeight="1" x14ac:dyDescent="0.25">
      <c r="A206" s="184" t="s">
        <v>526</v>
      </c>
      <c r="B206" s="197">
        <v>441</v>
      </c>
      <c r="C206" s="50" t="s">
        <v>1365</v>
      </c>
      <c r="D206" s="61">
        <v>45.378300000000003</v>
      </c>
      <c r="E206" s="231">
        <v>45.378300000000003</v>
      </c>
      <c r="F206" s="61">
        <v>45.378300000000003</v>
      </c>
      <c r="G206" s="265">
        <f t="shared" ref="G206" si="48">E206-F206</f>
        <v>0</v>
      </c>
      <c r="H206" s="17">
        <f t="shared" ref="H206" si="49">D206-F206</f>
        <v>0</v>
      </c>
      <c r="I206" s="17">
        <f t="shared" ref="I206" si="50">F206/D206*100</f>
        <v>100</v>
      </c>
    </row>
    <row r="207" spans="1:9" s="198" customFormat="1" ht="139.5" customHeight="1" x14ac:dyDescent="0.25">
      <c r="A207" s="184" t="s">
        <v>526</v>
      </c>
      <c r="B207" s="197">
        <v>441</v>
      </c>
      <c r="C207" s="50" t="s">
        <v>1365</v>
      </c>
      <c r="D207" s="61">
        <v>13.70425</v>
      </c>
      <c r="E207" s="231">
        <v>13.70424</v>
      </c>
      <c r="F207" s="61">
        <v>13.70424</v>
      </c>
      <c r="G207" s="265">
        <f t="shared" ref="G207:G213" si="51">E207-F207</f>
        <v>0</v>
      </c>
      <c r="H207" s="17">
        <f t="shared" ref="H207:H213" si="52">D207-F207</f>
        <v>9.9999999996214228E-6</v>
      </c>
      <c r="I207" s="17">
        <f t="shared" ref="I207:I213" si="53">F207/D207*100</f>
        <v>99.999927029935975</v>
      </c>
    </row>
    <row r="208" spans="1:9" s="198" customFormat="1" ht="139.5" customHeight="1" x14ac:dyDescent="0.25">
      <c r="A208" s="184" t="s">
        <v>1364</v>
      </c>
      <c r="B208" s="197">
        <v>441</v>
      </c>
      <c r="C208" s="50" t="s">
        <v>1366</v>
      </c>
      <c r="D208" s="61">
        <v>1023.272</v>
      </c>
      <c r="E208" s="231">
        <v>994.82599000000005</v>
      </c>
      <c r="F208" s="61">
        <v>994.82599000000005</v>
      </c>
      <c r="G208" s="265">
        <f t="shared" si="51"/>
        <v>0</v>
      </c>
      <c r="H208" s="17">
        <f t="shared" si="52"/>
        <v>28.446010000000001</v>
      </c>
      <c r="I208" s="17">
        <f t="shared" si="53"/>
        <v>97.220092995801693</v>
      </c>
    </row>
    <row r="209" spans="1:9" s="198" customFormat="1" ht="139.5" customHeight="1" x14ac:dyDescent="0.25">
      <c r="A209" s="184" t="s">
        <v>1364</v>
      </c>
      <c r="B209" s="197">
        <v>441</v>
      </c>
      <c r="C209" s="50" t="s">
        <v>1366</v>
      </c>
      <c r="D209" s="61">
        <v>203</v>
      </c>
      <c r="E209" s="231">
        <v>160.90100000000001</v>
      </c>
      <c r="F209" s="61">
        <v>160.90100000000001</v>
      </c>
      <c r="G209" s="265">
        <f t="shared" si="51"/>
        <v>0</v>
      </c>
      <c r="H209" s="17">
        <f t="shared" si="52"/>
        <v>42.09899999999999</v>
      </c>
      <c r="I209" s="17">
        <f t="shared" si="53"/>
        <v>79.261576354679804</v>
      </c>
    </row>
    <row r="210" spans="1:9" s="198" customFormat="1" ht="139.5" customHeight="1" x14ac:dyDescent="0.25">
      <c r="A210" s="184" t="s">
        <v>1364</v>
      </c>
      <c r="B210" s="197">
        <v>441</v>
      </c>
      <c r="C210" s="50" t="s">
        <v>1366</v>
      </c>
      <c r="D210" s="61">
        <v>309.02800000000002</v>
      </c>
      <c r="E210" s="231">
        <v>300.43745000000001</v>
      </c>
      <c r="F210" s="61">
        <v>300.43745000000001</v>
      </c>
      <c r="G210" s="265">
        <f t="shared" si="51"/>
        <v>0</v>
      </c>
      <c r="H210" s="17">
        <f t="shared" si="52"/>
        <v>8.5905500000000075</v>
      </c>
      <c r="I210" s="17">
        <f t="shared" si="53"/>
        <v>97.220138628214912</v>
      </c>
    </row>
    <row r="211" spans="1:9" s="198" customFormat="1" ht="139.5" customHeight="1" x14ac:dyDescent="0.25">
      <c r="A211" s="184" t="s">
        <v>1364</v>
      </c>
      <c r="B211" s="197">
        <v>441</v>
      </c>
      <c r="C211" s="50" t="s">
        <v>1366</v>
      </c>
      <c r="D211" s="61">
        <v>48.2</v>
      </c>
      <c r="E211" s="231">
        <v>48.2</v>
      </c>
      <c r="F211" s="61">
        <v>48.2</v>
      </c>
      <c r="G211" s="265">
        <f t="shared" si="51"/>
        <v>0</v>
      </c>
      <c r="H211" s="17">
        <f t="shared" si="52"/>
        <v>0</v>
      </c>
      <c r="I211" s="17">
        <f t="shared" si="53"/>
        <v>100</v>
      </c>
    </row>
    <row r="212" spans="1:9" s="77" customFormat="1" ht="34.5" customHeight="1" x14ac:dyDescent="0.25">
      <c r="A212" s="183" t="s">
        <v>67</v>
      </c>
      <c r="B212" s="197">
        <v>441</v>
      </c>
      <c r="C212" s="50" t="s">
        <v>1367</v>
      </c>
      <c r="D212" s="61">
        <v>322.09800000000001</v>
      </c>
      <c r="E212" s="231">
        <v>313.59782999999999</v>
      </c>
      <c r="F212" s="61">
        <v>313.59782999999999</v>
      </c>
      <c r="G212" s="265">
        <f t="shared" si="51"/>
        <v>0</v>
      </c>
      <c r="H212" s="17">
        <f t="shared" si="52"/>
        <v>8.5001700000000255</v>
      </c>
      <c r="I212" s="17">
        <f t="shared" si="53"/>
        <v>97.360998826444117</v>
      </c>
    </row>
    <row r="213" spans="1:9" s="77" customFormat="1" ht="34.5" customHeight="1" x14ac:dyDescent="0.25">
      <c r="A213" s="183" t="s">
        <v>67</v>
      </c>
      <c r="B213" s="197">
        <v>441</v>
      </c>
      <c r="C213" s="50" t="s">
        <v>1367</v>
      </c>
      <c r="D213" s="61">
        <v>97.274000000000001</v>
      </c>
      <c r="E213" s="231">
        <v>94.861170000000001</v>
      </c>
      <c r="F213" s="61">
        <v>94.861170000000001</v>
      </c>
      <c r="G213" s="265">
        <f t="shared" si="51"/>
        <v>0</v>
      </c>
      <c r="H213" s="17">
        <f t="shared" si="52"/>
        <v>2.4128299999999996</v>
      </c>
      <c r="I213" s="17">
        <f t="shared" si="53"/>
        <v>97.519553015194191</v>
      </c>
    </row>
    <row r="214" spans="1:9" s="77" customFormat="1" ht="27.75" hidden="1" customHeight="1" x14ac:dyDescent="0.25">
      <c r="A214" s="166"/>
      <c r="B214" s="196">
        <v>441</v>
      </c>
      <c r="C214" s="16"/>
      <c r="D214" s="17"/>
      <c r="E214" s="237"/>
      <c r="F214" s="18"/>
      <c r="G214" s="265">
        <f t="shared" ref="G214:G248" si="54">E214-F214</f>
        <v>0</v>
      </c>
      <c r="H214" s="17">
        <f t="shared" si="42"/>
        <v>0</v>
      </c>
      <c r="I214" s="17" t="e">
        <f t="shared" si="43"/>
        <v>#DIV/0!</v>
      </c>
    </row>
    <row r="215" spans="1:9" s="77" customFormat="1" ht="27.75" hidden="1" customHeight="1" x14ac:dyDescent="0.25">
      <c r="A215" s="166"/>
      <c r="B215" s="196">
        <v>441</v>
      </c>
      <c r="C215" s="16"/>
      <c r="D215" s="17"/>
      <c r="E215" s="237"/>
      <c r="F215" s="18"/>
      <c r="G215" s="265">
        <f t="shared" si="54"/>
        <v>0</v>
      </c>
      <c r="H215" s="17">
        <f t="shared" si="42"/>
        <v>0</v>
      </c>
      <c r="I215" s="17" t="e">
        <f t="shared" si="43"/>
        <v>#DIV/0!</v>
      </c>
    </row>
    <row r="216" spans="1:9" s="77" customFormat="1" ht="54.75" customHeight="1" x14ac:dyDescent="0.25">
      <c r="A216" s="165" t="s">
        <v>269</v>
      </c>
      <c r="B216" s="20"/>
      <c r="C216" s="63" t="s">
        <v>270</v>
      </c>
      <c r="D216" s="15">
        <f>SUM(D217:D244)</f>
        <v>15614.378019999998</v>
      </c>
      <c r="E216" s="230">
        <f>SUM(E217:E244)</f>
        <v>15361.028569999997</v>
      </c>
      <c r="F216" s="15">
        <f>SUM(F217:F244)</f>
        <v>15361.028569999997</v>
      </c>
      <c r="G216" s="264">
        <f>E216-F216</f>
        <v>0</v>
      </c>
      <c r="H216" s="15">
        <f>D216-F216</f>
        <v>253.34945000000153</v>
      </c>
      <c r="I216" s="15">
        <f t="shared" si="43"/>
        <v>98.377460506749017</v>
      </c>
    </row>
    <row r="217" spans="1:9" ht="60" customHeight="1" x14ac:dyDescent="0.25">
      <c r="A217" s="183" t="s">
        <v>411</v>
      </c>
      <c r="B217" s="89">
        <v>441</v>
      </c>
      <c r="C217" s="50" t="s">
        <v>271</v>
      </c>
      <c r="D217" s="61">
        <v>14.49</v>
      </c>
      <c r="E217" s="231">
        <v>14.49</v>
      </c>
      <c r="F217" s="61">
        <v>14.49</v>
      </c>
      <c r="G217" s="269">
        <f t="shared" si="54"/>
        <v>0</v>
      </c>
      <c r="H217" s="17">
        <f t="shared" si="42"/>
        <v>0</v>
      </c>
      <c r="I217" s="17">
        <f>F217/D217*100</f>
        <v>100</v>
      </c>
    </row>
    <row r="218" spans="1:9" ht="60" customHeight="1" x14ac:dyDescent="0.25">
      <c r="A218" s="183" t="s">
        <v>411</v>
      </c>
      <c r="B218" s="89">
        <v>441</v>
      </c>
      <c r="C218" s="50" t="s">
        <v>271</v>
      </c>
      <c r="D218" s="61">
        <v>1492</v>
      </c>
      <c r="E218" s="231">
        <v>1492</v>
      </c>
      <c r="F218" s="61">
        <v>1492</v>
      </c>
      <c r="G218" s="269">
        <f t="shared" si="54"/>
        <v>0</v>
      </c>
      <c r="H218" s="17">
        <f t="shared" si="42"/>
        <v>0</v>
      </c>
      <c r="I218" s="17">
        <f t="shared" si="43"/>
        <v>100</v>
      </c>
    </row>
    <row r="219" spans="1:9" ht="60" customHeight="1" x14ac:dyDescent="0.25">
      <c r="A219" s="183" t="s">
        <v>412</v>
      </c>
      <c r="B219" s="89">
        <v>441</v>
      </c>
      <c r="C219" s="50" t="s">
        <v>272</v>
      </c>
      <c r="D219" s="61">
        <v>2.8</v>
      </c>
      <c r="E219" s="231">
        <v>2.8</v>
      </c>
      <c r="F219" s="61">
        <v>2.8</v>
      </c>
      <c r="G219" s="269">
        <f t="shared" si="54"/>
        <v>0</v>
      </c>
      <c r="H219" s="17">
        <f t="shared" si="42"/>
        <v>0</v>
      </c>
      <c r="I219" s="17">
        <f t="shared" si="43"/>
        <v>100</v>
      </c>
    </row>
    <row r="220" spans="1:9" ht="60" customHeight="1" x14ac:dyDescent="0.25">
      <c r="A220" s="183" t="s">
        <v>412</v>
      </c>
      <c r="B220" s="89">
        <v>441</v>
      </c>
      <c r="C220" s="50" t="s">
        <v>272</v>
      </c>
      <c r="D220" s="61">
        <v>520</v>
      </c>
      <c r="E220" s="231">
        <v>520</v>
      </c>
      <c r="F220" s="61">
        <v>520</v>
      </c>
      <c r="G220" s="269">
        <f t="shared" si="54"/>
        <v>0</v>
      </c>
      <c r="H220" s="17">
        <f t="shared" si="42"/>
        <v>0</v>
      </c>
      <c r="I220" s="17">
        <f t="shared" ref="I220:I244" si="55">F220/D220*100</f>
        <v>100</v>
      </c>
    </row>
    <row r="221" spans="1:9" ht="60" customHeight="1" x14ac:dyDescent="0.25">
      <c r="A221" s="183" t="s">
        <v>413</v>
      </c>
      <c r="B221" s="89">
        <v>441</v>
      </c>
      <c r="C221" s="50" t="s">
        <v>273</v>
      </c>
      <c r="D221" s="61">
        <v>0.32500000000000001</v>
      </c>
      <c r="E221" s="231">
        <v>0.32500000000000001</v>
      </c>
      <c r="F221" s="61">
        <v>0.32500000000000001</v>
      </c>
      <c r="G221" s="269">
        <f t="shared" si="54"/>
        <v>0</v>
      </c>
      <c r="H221" s="17">
        <f t="shared" si="42"/>
        <v>0</v>
      </c>
      <c r="I221" s="17">
        <f t="shared" si="55"/>
        <v>100</v>
      </c>
    </row>
    <row r="222" spans="1:9" s="77" customFormat="1" ht="60" customHeight="1" x14ac:dyDescent="0.25">
      <c r="A222" s="183" t="s">
        <v>413</v>
      </c>
      <c r="B222" s="89">
        <v>441</v>
      </c>
      <c r="C222" s="50" t="s">
        <v>273</v>
      </c>
      <c r="D222" s="61">
        <v>60</v>
      </c>
      <c r="E222" s="231">
        <v>60</v>
      </c>
      <c r="F222" s="61">
        <v>60</v>
      </c>
      <c r="G222" s="269">
        <f t="shared" si="54"/>
        <v>0</v>
      </c>
      <c r="H222" s="17">
        <f t="shared" si="42"/>
        <v>0</v>
      </c>
      <c r="I222" s="17">
        <f t="shared" si="55"/>
        <v>100</v>
      </c>
    </row>
    <row r="223" spans="1:9" s="77" customFormat="1" ht="60" customHeight="1" x14ac:dyDescent="0.25">
      <c r="A223" s="183" t="s">
        <v>414</v>
      </c>
      <c r="B223" s="89">
        <v>441</v>
      </c>
      <c r="C223" s="50" t="s">
        <v>274</v>
      </c>
      <c r="D223" s="61">
        <v>0.25</v>
      </c>
      <c r="E223" s="231">
        <v>0.25</v>
      </c>
      <c r="F223" s="61">
        <v>0.25</v>
      </c>
      <c r="G223" s="269">
        <f t="shared" ref="G223:G242" si="56">E223-F223</f>
        <v>0</v>
      </c>
      <c r="H223" s="17">
        <f t="shared" ref="H223:H242" si="57">D223-F223</f>
        <v>0</v>
      </c>
      <c r="I223" s="17">
        <f t="shared" ref="I223:I242" si="58">F223/D223*100</f>
        <v>100</v>
      </c>
    </row>
    <row r="224" spans="1:9" s="77" customFormat="1" ht="60" customHeight="1" x14ac:dyDescent="0.25">
      <c r="A224" s="183" t="s">
        <v>414</v>
      </c>
      <c r="B224" s="89">
        <v>441</v>
      </c>
      <c r="C224" s="50" t="s">
        <v>274</v>
      </c>
      <c r="D224" s="61">
        <v>615</v>
      </c>
      <c r="E224" s="231">
        <v>615</v>
      </c>
      <c r="F224" s="61">
        <v>615</v>
      </c>
      <c r="G224" s="269">
        <f t="shared" si="56"/>
        <v>0</v>
      </c>
      <c r="H224" s="17">
        <f t="shared" si="57"/>
        <v>0</v>
      </c>
      <c r="I224" s="17">
        <f t="shared" si="58"/>
        <v>100</v>
      </c>
    </row>
    <row r="225" spans="1:9" s="77" customFormat="1" ht="56.25" customHeight="1" x14ac:dyDescent="0.25">
      <c r="A225" s="183" t="s">
        <v>415</v>
      </c>
      <c r="B225" s="89">
        <v>441</v>
      </c>
      <c r="C225" s="50" t="s">
        <v>275</v>
      </c>
      <c r="D225" s="61">
        <v>1.7253000000000001</v>
      </c>
      <c r="E225" s="231">
        <v>1.7253000000000001</v>
      </c>
      <c r="F225" s="61">
        <v>1.7253000000000001</v>
      </c>
      <c r="G225" s="269">
        <f t="shared" si="56"/>
        <v>0</v>
      </c>
      <c r="H225" s="17">
        <f t="shared" si="57"/>
        <v>0</v>
      </c>
      <c r="I225" s="17">
        <f t="shared" si="58"/>
        <v>100</v>
      </c>
    </row>
    <row r="226" spans="1:9" s="77" customFormat="1" ht="63.75" customHeight="1" x14ac:dyDescent="0.25">
      <c r="A226" s="183" t="s">
        <v>415</v>
      </c>
      <c r="B226" s="89">
        <v>441</v>
      </c>
      <c r="C226" s="50" t="s">
        <v>275</v>
      </c>
      <c r="D226" s="61">
        <v>172.53</v>
      </c>
      <c r="E226" s="231">
        <v>172.53</v>
      </c>
      <c r="F226" s="61">
        <v>172.53</v>
      </c>
      <c r="G226" s="269">
        <f t="shared" si="56"/>
        <v>0</v>
      </c>
      <c r="H226" s="17">
        <f t="shared" si="57"/>
        <v>0</v>
      </c>
      <c r="I226" s="17">
        <f t="shared" si="58"/>
        <v>100</v>
      </c>
    </row>
    <row r="227" spans="1:9" ht="63.75" customHeight="1" x14ac:dyDescent="0.25">
      <c r="A227" s="183" t="s">
        <v>416</v>
      </c>
      <c r="B227" s="89">
        <v>441</v>
      </c>
      <c r="C227" s="50" t="s">
        <v>276</v>
      </c>
      <c r="D227" s="61">
        <v>12.8</v>
      </c>
      <c r="E227" s="231">
        <v>12.8</v>
      </c>
      <c r="F227" s="61">
        <v>12.8</v>
      </c>
      <c r="G227" s="269">
        <f t="shared" si="56"/>
        <v>0</v>
      </c>
      <c r="H227" s="17">
        <f t="shared" si="57"/>
        <v>0</v>
      </c>
      <c r="I227" s="17">
        <f t="shared" si="58"/>
        <v>100</v>
      </c>
    </row>
    <row r="228" spans="1:9" ht="72" customHeight="1" x14ac:dyDescent="0.25">
      <c r="A228" s="183" t="s">
        <v>416</v>
      </c>
      <c r="B228" s="89">
        <v>441</v>
      </c>
      <c r="C228" s="50" t="s">
        <v>276</v>
      </c>
      <c r="D228" s="61">
        <v>1484.8</v>
      </c>
      <c r="E228" s="231">
        <v>1484.8</v>
      </c>
      <c r="F228" s="61">
        <v>1484.8</v>
      </c>
      <c r="G228" s="269">
        <f t="shared" si="56"/>
        <v>0</v>
      </c>
      <c r="H228" s="17">
        <f t="shared" si="57"/>
        <v>0</v>
      </c>
      <c r="I228" s="17">
        <f t="shared" si="58"/>
        <v>100</v>
      </c>
    </row>
    <row r="229" spans="1:9" ht="57" customHeight="1" x14ac:dyDescent="0.25">
      <c r="A229" s="183" t="s">
        <v>417</v>
      </c>
      <c r="B229" s="89">
        <v>441</v>
      </c>
      <c r="C229" s="50" t="s">
        <v>277</v>
      </c>
      <c r="D229" s="61">
        <v>1.88</v>
      </c>
      <c r="E229" s="231">
        <v>1.88</v>
      </c>
      <c r="F229" s="61">
        <v>1.88</v>
      </c>
      <c r="G229" s="269">
        <f t="shared" si="56"/>
        <v>0</v>
      </c>
      <c r="H229" s="17">
        <f t="shared" si="57"/>
        <v>0</v>
      </c>
      <c r="I229" s="17">
        <f t="shared" si="58"/>
        <v>100</v>
      </c>
    </row>
    <row r="230" spans="1:9" ht="57" customHeight="1" x14ac:dyDescent="0.25">
      <c r="A230" s="183" t="s">
        <v>417</v>
      </c>
      <c r="B230" s="89">
        <v>441</v>
      </c>
      <c r="C230" s="50" t="s">
        <v>277</v>
      </c>
      <c r="D230" s="61">
        <v>280</v>
      </c>
      <c r="E230" s="231">
        <v>280</v>
      </c>
      <c r="F230" s="61">
        <v>280</v>
      </c>
      <c r="G230" s="269">
        <f t="shared" si="56"/>
        <v>0</v>
      </c>
      <c r="H230" s="17">
        <f t="shared" si="57"/>
        <v>0</v>
      </c>
      <c r="I230" s="17">
        <f t="shared" si="58"/>
        <v>100</v>
      </c>
    </row>
    <row r="231" spans="1:9" ht="73.5" customHeight="1" x14ac:dyDescent="0.25">
      <c r="A231" s="183" t="s">
        <v>418</v>
      </c>
      <c r="B231" s="89">
        <v>441</v>
      </c>
      <c r="C231" s="50" t="s">
        <v>278</v>
      </c>
      <c r="D231" s="61">
        <v>4.55206</v>
      </c>
      <c r="E231" s="231">
        <v>4.55206</v>
      </c>
      <c r="F231" s="61">
        <v>4.55206</v>
      </c>
      <c r="G231" s="269">
        <f t="shared" si="56"/>
        <v>0</v>
      </c>
      <c r="H231" s="17">
        <f t="shared" si="57"/>
        <v>0</v>
      </c>
      <c r="I231" s="17">
        <f t="shared" si="58"/>
        <v>100</v>
      </c>
    </row>
    <row r="232" spans="1:9" ht="81" customHeight="1" x14ac:dyDescent="0.25">
      <c r="A232" s="183" t="s">
        <v>418</v>
      </c>
      <c r="B232" s="89">
        <v>441</v>
      </c>
      <c r="C232" s="50" t="s">
        <v>278</v>
      </c>
      <c r="D232" s="61">
        <v>722.76949000000002</v>
      </c>
      <c r="E232" s="231">
        <v>722.76949000000002</v>
      </c>
      <c r="F232" s="61">
        <v>722.76949000000002</v>
      </c>
      <c r="G232" s="269">
        <f t="shared" si="56"/>
        <v>0</v>
      </c>
      <c r="H232" s="17">
        <f t="shared" si="57"/>
        <v>0</v>
      </c>
      <c r="I232" s="17">
        <f t="shared" si="58"/>
        <v>100</v>
      </c>
    </row>
    <row r="233" spans="1:9" ht="81" customHeight="1" x14ac:dyDescent="0.25">
      <c r="A233" s="183" t="s">
        <v>419</v>
      </c>
      <c r="B233" s="89">
        <v>441</v>
      </c>
      <c r="C233" s="50" t="s">
        <v>279</v>
      </c>
      <c r="D233" s="61">
        <v>63.24</v>
      </c>
      <c r="E233" s="231">
        <v>63.24</v>
      </c>
      <c r="F233" s="61">
        <v>63.24</v>
      </c>
      <c r="G233" s="269">
        <f t="shared" si="56"/>
        <v>0</v>
      </c>
      <c r="H233" s="17">
        <f t="shared" si="57"/>
        <v>0</v>
      </c>
      <c r="I233" s="17">
        <f t="shared" si="58"/>
        <v>100</v>
      </c>
    </row>
    <row r="234" spans="1:9" ht="79.5" customHeight="1" x14ac:dyDescent="0.25">
      <c r="A234" s="183" t="s">
        <v>420</v>
      </c>
      <c r="B234" s="89">
        <v>441</v>
      </c>
      <c r="C234" s="50" t="s">
        <v>280</v>
      </c>
      <c r="D234" s="61">
        <v>20.223330000000001</v>
      </c>
      <c r="E234" s="231">
        <v>20.223330000000001</v>
      </c>
      <c r="F234" s="61">
        <v>20.223330000000001</v>
      </c>
      <c r="G234" s="269">
        <f t="shared" si="56"/>
        <v>0</v>
      </c>
      <c r="H234" s="17">
        <f t="shared" si="57"/>
        <v>0</v>
      </c>
      <c r="I234" s="17">
        <f t="shared" si="58"/>
        <v>100</v>
      </c>
    </row>
    <row r="235" spans="1:9" ht="71.25" customHeight="1" x14ac:dyDescent="0.25">
      <c r="A235" s="183" t="s">
        <v>421</v>
      </c>
      <c r="B235" s="89">
        <v>441</v>
      </c>
      <c r="C235" s="50" t="s">
        <v>281</v>
      </c>
      <c r="D235" s="61">
        <v>5.0759999999999996</v>
      </c>
      <c r="E235" s="231">
        <v>5.0759999999999996</v>
      </c>
      <c r="F235" s="61">
        <v>5.0759999999999996</v>
      </c>
      <c r="G235" s="269">
        <f t="shared" si="56"/>
        <v>0</v>
      </c>
      <c r="H235" s="17">
        <f t="shared" si="57"/>
        <v>0</v>
      </c>
      <c r="I235" s="17">
        <f t="shared" si="58"/>
        <v>100</v>
      </c>
    </row>
    <row r="236" spans="1:9" ht="66" customHeight="1" x14ac:dyDescent="0.25">
      <c r="A236" s="183" t="s">
        <v>421</v>
      </c>
      <c r="B236" s="89">
        <v>441</v>
      </c>
      <c r="C236" s="50" t="s">
        <v>281</v>
      </c>
      <c r="D236" s="61">
        <v>514.79999999999995</v>
      </c>
      <c r="E236" s="231">
        <v>514.79999999999995</v>
      </c>
      <c r="F236" s="61">
        <v>514.79999999999995</v>
      </c>
      <c r="G236" s="269">
        <f t="shared" si="56"/>
        <v>0</v>
      </c>
      <c r="H236" s="17">
        <f t="shared" si="57"/>
        <v>0</v>
      </c>
      <c r="I236" s="17">
        <f t="shared" si="58"/>
        <v>100</v>
      </c>
    </row>
    <row r="237" spans="1:9" ht="85.5" customHeight="1" x14ac:dyDescent="0.25">
      <c r="A237" s="183" t="s">
        <v>422</v>
      </c>
      <c r="B237" s="89">
        <v>441</v>
      </c>
      <c r="C237" s="50" t="s">
        <v>282</v>
      </c>
      <c r="D237" s="61">
        <v>1.696</v>
      </c>
      <c r="E237" s="231">
        <v>1.696</v>
      </c>
      <c r="F237" s="61">
        <v>1.696</v>
      </c>
      <c r="G237" s="269">
        <f t="shared" si="56"/>
        <v>0</v>
      </c>
      <c r="H237" s="17">
        <f t="shared" si="57"/>
        <v>0</v>
      </c>
      <c r="I237" s="17">
        <f t="shared" si="58"/>
        <v>100</v>
      </c>
    </row>
    <row r="238" spans="1:9" ht="75" customHeight="1" x14ac:dyDescent="0.25">
      <c r="A238" s="183" t="s">
        <v>422</v>
      </c>
      <c r="B238" s="89">
        <v>441</v>
      </c>
      <c r="C238" s="50" t="s">
        <v>282</v>
      </c>
      <c r="D238" s="61">
        <v>169.8</v>
      </c>
      <c r="E238" s="231">
        <v>169.8</v>
      </c>
      <c r="F238" s="61">
        <v>169.8</v>
      </c>
      <c r="G238" s="269">
        <f t="shared" si="56"/>
        <v>0</v>
      </c>
      <c r="H238" s="17">
        <f t="shared" si="57"/>
        <v>0</v>
      </c>
      <c r="I238" s="17">
        <f t="shared" si="58"/>
        <v>100</v>
      </c>
    </row>
    <row r="239" spans="1:9" ht="36" customHeight="1" x14ac:dyDescent="0.25">
      <c r="A239" s="183" t="s">
        <v>67</v>
      </c>
      <c r="B239" s="89">
        <v>441</v>
      </c>
      <c r="C239" s="50" t="s">
        <v>1368</v>
      </c>
      <c r="D239" s="61">
        <v>6908.4189900000001</v>
      </c>
      <c r="E239" s="231">
        <v>6762.2333399999998</v>
      </c>
      <c r="F239" s="61">
        <v>6762.2333399999998</v>
      </c>
      <c r="G239" s="269">
        <f t="shared" si="56"/>
        <v>0</v>
      </c>
      <c r="H239" s="17">
        <f t="shared" si="57"/>
        <v>146.18565000000035</v>
      </c>
      <c r="I239" s="17">
        <f t="shared" si="58"/>
        <v>97.883949276793942</v>
      </c>
    </row>
    <row r="240" spans="1:9" ht="36" customHeight="1" x14ac:dyDescent="0.25">
      <c r="A240" s="183" t="s">
        <v>67</v>
      </c>
      <c r="B240" s="89">
        <v>441</v>
      </c>
      <c r="C240" s="50" t="s">
        <v>1368</v>
      </c>
      <c r="D240" s="61">
        <v>2066.5540000000001</v>
      </c>
      <c r="E240" s="231">
        <v>1959.39022</v>
      </c>
      <c r="F240" s="61">
        <v>1959.39022</v>
      </c>
      <c r="G240" s="269">
        <f t="shared" si="56"/>
        <v>0</v>
      </c>
      <c r="H240" s="17">
        <f t="shared" si="57"/>
        <v>107.16378000000009</v>
      </c>
      <c r="I240" s="17">
        <f t="shared" si="58"/>
        <v>94.814373106146761</v>
      </c>
    </row>
    <row r="241" spans="1:9" ht="36" customHeight="1" x14ac:dyDescent="0.25">
      <c r="A241" s="183" t="s">
        <v>68</v>
      </c>
      <c r="B241" s="89">
        <v>441</v>
      </c>
      <c r="C241" s="50" t="s">
        <v>1369</v>
      </c>
      <c r="D241" s="61">
        <v>189.77430000000001</v>
      </c>
      <c r="E241" s="231">
        <v>189.77430000000001</v>
      </c>
      <c r="F241" s="61">
        <v>189.77430000000001</v>
      </c>
      <c r="G241" s="269">
        <f t="shared" si="56"/>
        <v>0</v>
      </c>
      <c r="H241" s="17">
        <f t="shared" si="57"/>
        <v>0</v>
      </c>
      <c r="I241" s="17">
        <f t="shared" si="58"/>
        <v>100</v>
      </c>
    </row>
    <row r="242" spans="1:9" ht="36" customHeight="1" x14ac:dyDescent="0.25">
      <c r="A242" s="183" t="s">
        <v>43</v>
      </c>
      <c r="B242" s="89">
        <v>441</v>
      </c>
      <c r="C242" s="50" t="s">
        <v>1370</v>
      </c>
      <c r="D242" s="61">
        <v>7.02</v>
      </c>
      <c r="E242" s="231">
        <v>7.02</v>
      </c>
      <c r="F242" s="61">
        <v>7.02</v>
      </c>
      <c r="G242" s="269">
        <f t="shared" si="56"/>
        <v>0</v>
      </c>
      <c r="H242" s="17">
        <f t="shared" si="57"/>
        <v>0</v>
      </c>
      <c r="I242" s="17">
        <f t="shared" si="58"/>
        <v>100</v>
      </c>
    </row>
    <row r="243" spans="1:9" ht="126" customHeight="1" x14ac:dyDescent="0.25">
      <c r="A243" s="184" t="s">
        <v>526</v>
      </c>
      <c r="B243" s="89">
        <v>441</v>
      </c>
      <c r="C243" s="50" t="s">
        <v>1371</v>
      </c>
      <c r="D243" s="61">
        <v>225.61206999999999</v>
      </c>
      <c r="E243" s="231">
        <v>225.61206999999999</v>
      </c>
      <c r="F243" s="61">
        <v>225.61206999999999</v>
      </c>
      <c r="G243" s="269">
        <f t="shared" si="54"/>
        <v>0</v>
      </c>
      <c r="H243" s="17">
        <f t="shared" si="42"/>
        <v>0</v>
      </c>
      <c r="I243" s="17">
        <f t="shared" si="55"/>
        <v>100</v>
      </c>
    </row>
    <row r="244" spans="1:9" s="175" customFormat="1" ht="119.25" customHeight="1" x14ac:dyDescent="0.25">
      <c r="A244" s="184" t="s">
        <v>526</v>
      </c>
      <c r="B244" s="89">
        <v>441</v>
      </c>
      <c r="C244" s="50" t="s">
        <v>1371</v>
      </c>
      <c r="D244" s="61">
        <v>56.241480000000003</v>
      </c>
      <c r="E244" s="231">
        <v>56.241459999999996</v>
      </c>
      <c r="F244" s="61">
        <v>56.241459999999996</v>
      </c>
      <c r="G244" s="269">
        <f t="shared" si="54"/>
        <v>0</v>
      </c>
      <c r="H244" s="17">
        <f t="shared" si="42"/>
        <v>2.0000000006348273E-5</v>
      </c>
      <c r="I244" s="17">
        <f t="shared" si="55"/>
        <v>99.999964439058132</v>
      </c>
    </row>
    <row r="245" spans="1:9" ht="85.5" customHeight="1" x14ac:dyDescent="0.25">
      <c r="A245" s="165" t="s">
        <v>425</v>
      </c>
      <c r="B245" s="127"/>
      <c r="C245" s="63" t="s">
        <v>283</v>
      </c>
      <c r="D245" s="14">
        <f>SUM(D246:D248)</f>
        <v>12228.30321</v>
      </c>
      <c r="E245" s="238">
        <f>SUM(E246:E248)</f>
        <v>12228.30321</v>
      </c>
      <c r="F245" s="14">
        <f>SUM(F246:F248)</f>
        <v>12228.30321</v>
      </c>
      <c r="G245" s="264">
        <f t="shared" si="54"/>
        <v>0</v>
      </c>
      <c r="H245" s="15">
        <f t="shared" si="42"/>
        <v>0</v>
      </c>
      <c r="I245" s="15">
        <f t="shared" si="43"/>
        <v>100</v>
      </c>
    </row>
    <row r="246" spans="1:9" ht="62.25" customHeight="1" x14ac:dyDescent="0.25">
      <c r="A246" s="183" t="s">
        <v>1372</v>
      </c>
      <c r="B246" s="142">
        <v>441</v>
      </c>
      <c r="C246" s="50" t="s">
        <v>284</v>
      </c>
      <c r="D246" s="61">
        <v>101.28098</v>
      </c>
      <c r="E246" s="231">
        <v>101.28098</v>
      </c>
      <c r="F246" s="61">
        <v>101.28098</v>
      </c>
      <c r="G246" s="265">
        <f t="shared" si="54"/>
        <v>0</v>
      </c>
      <c r="H246" s="18">
        <f t="shared" si="42"/>
        <v>0</v>
      </c>
      <c r="I246" s="18">
        <f t="shared" si="43"/>
        <v>100</v>
      </c>
    </row>
    <row r="247" spans="1:9" ht="68.25" customHeight="1" x14ac:dyDescent="0.25">
      <c r="A247" s="183" t="s">
        <v>1372</v>
      </c>
      <c r="B247" s="142">
        <v>441</v>
      </c>
      <c r="C247" s="50" t="s">
        <v>284</v>
      </c>
      <c r="D247" s="61">
        <v>10854.34015</v>
      </c>
      <c r="E247" s="231">
        <v>10854.34015</v>
      </c>
      <c r="F247" s="61">
        <v>10854.34015</v>
      </c>
      <c r="G247" s="265">
        <f t="shared" ref="G247" si="59">E247-F247</f>
        <v>0</v>
      </c>
      <c r="H247" s="18">
        <f t="shared" ref="H247" si="60">D247-F247</f>
        <v>0</v>
      </c>
      <c r="I247" s="18">
        <f t="shared" ref="I247" si="61">F247/D247*100</f>
        <v>100</v>
      </c>
    </row>
    <row r="248" spans="1:9" ht="75" customHeight="1" x14ac:dyDescent="0.25">
      <c r="A248" s="183" t="s">
        <v>424</v>
      </c>
      <c r="B248" s="89">
        <v>441</v>
      </c>
      <c r="C248" s="50" t="s">
        <v>423</v>
      </c>
      <c r="D248" s="61">
        <v>1272.68208</v>
      </c>
      <c r="E248" s="231">
        <v>1272.68208</v>
      </c>
      <c r="F248" s="61">
        <v>1272.68208</v>
      </c>
      <c r="G248" s="265">
        <f t="shared" si="54"/>
        <v>0</v>
      </c>
      <c r="H248" s="18">
        <f t="shared" si="42"/>
        <v>0</v>
      </c>
      <c r="I248" s="18">
        <f t="shared" si="43"/>
        <v>100</v>
      </c>
    </row>
    <row r="249" spans="1:9" ht="58.5" customHeight="1" x14ac:dyDescent="0.25">
      <c r="A249" s="199" t="s">
        <v>1373</v>
      </c>
      <c r="B249" s="144"/>
      <c r="C249" s="63" t="s">
        <v>304</v>
      </c>
      <c r="D249" s="115">
        <f>D250</f>
        <v>2955</v>
      </c>
      <c r="E249" s="236">
        <f t="shared" ref="E249:F249" si="62">E250</f>
        <v>2955</v>
      </c>
      <c r="F249" s="115">
        <f t="shared" si="62"/>
        <v>2955</v>
      </c>
      <c r="G249" s="264">
        <f t="shared" ref="G249:G276" si="63">E249-F249</f>
        <v>0</v>
      </c>
      <c r="H249" s="15">
        <f t="shared" ref="H249" si="64">D249-F249</f>
        <v>0</v>
      </c>
      <c r="I249" s="15">
        <f t="shared" si="43"/>
        <v>100</v>
      </c>
    </row>
    <row r="250" spans="1:9" ht="41.25" customHeight="1" x14ac:dyDescent="0.25">
      <c r="A250" s="183" t="s">
        <v>1374</v>
      </c>
      <c r="B250" s="89">
        <v>441</v>
      </c>
      <c r="C250" s="193" t="s">
        <v>305</v>
      </c>
      <c r="D250" s="61">
        <v>2955</v>
      </c>
      <c r="E250" s="231">
        <v>2955</v>
      </c>
      <c r="F250" s="61">
        <v>2955</v>
      </c>
      <c r="G250" s="272">
        <f t="shared" ref="G250:G251" si="65">E250-F250</f>
        <v>0</v>
      </c>
      <c r="H250" s="145">
        <f t="shared" ref="H250:H251" si="66">D250-F250</f>
        <v>0</v>
      </c>
      <c r="I250" s="17">
        <f t="shared" ref="I250:I251" si="67">F250/D250*100</f>
        <v>100</v>
      </c>
    </row>
    <row r="251" spans="1:9" ht="54" hidden="1" customHeight="1" x14ac:dyDescent="0.25">
      <c r="A251" s="165"/>
      <c r="B251" s="144"/>
      <c r="C251" s="63" t="s">
        <v>348</v>
      </c>
      <c r="D251" s="115" t="e">
        <f>#REF!+#REF!</f>
        <v>#REF!</v>
      </c>
      <c r="E251" s="236" t="e">
        <f>#REF!+#REF!</f>
        <v>#REF!</v>
      </c>
      <c r="F251" s="115" t="e">
        <f>#REF!+#REF!</f>
        <v>#REF!</v>
      </c>
      <c r="G251" s="273" t="e">
        <f t="shared" si="65"/>
        <v>#REF!</v>
      </c>
      <c r="H251" s="146" t="e">
        <f t="shared" si="66"/>
        <v>#REF!</v>
      </c>
      <c r="I251" s="15" t="e">
        <f t="shared" si="67"/>
        <v>#REF!</v>
      </c>
    </row>
    <row r="252" spans="1:9" ht="78.75" customHeight="1" x14ac:dyDescent="0.25">
      <c r="A252" s="199" t="s">
        <v>426</v>
      </c>
      <c r="B252" s="144"/>
      <c r="C252" s="63" t="s">
        <v>306</v>
      </c>
      <c r="D252" s="115">
        <f>D253</f>
        <v>434</v>
      </c>
      <c r="E252" s="236">
        <f>E253</f>
        <v>434</v>
      </c>
      <c r="F252" s="115">
        <f>F253</f>
        <v>434</v>
      </c>
      <c r="G252" s="264">
        <f t="shared" ref="G252:G253" si="68">E252-F252</f>
        <v>0</v>
      </c>
      <c r="H252" s="15">
        <f t="shared" ref="H252:H253" si="69">D252-F252</f>
        <v>0</v>
      </c>
      <c r="I252" s="15">
        <f t="shared" ref="I252:I253" si="70">F252/D252*100</f>
        <v>100</v>
      </c>
    </row>
    <row r="253" spans="1:9" ht="89.25" customHeight="1" x14ac:dyDescent="0.25">
      <c r="A253" s="183" t="s">
        <v>1375</v>
      </c>
      <c r="B253" s="92"/>
      <c r="C253" s="50" t="s">
        <v>427</v>
      </c>
      <c r="D253" s="61">
        <v>434</v>
      </c>
      <c r="E253" s="231">
        <v>434</v>
      </c>
      <c r="F253" s="61">
        <v>434</v>
      </c>
      <c r="G253" s="271">
        <f t="shared" si="68"/>
        <v>0</v>
      </c>
      <c r="H253" s="91">
        <f t="shared" si="69"/>
        <v>0</v>
      </c>
      <c r="I253" s="91">
        <f t="shared" si="70"/>
        <v>100</v>
      </c>
    </row>
    <row r="254" spans="1:9" ht="84.75" customHeight="1" x14ac:dyDescent="0.25">
      <c r="A254" s="199" t="s">
        <v>1376</v>
      </c>
      <c r="B254" s="144"/>
      <c r="C254" s="128" t="s">
        <v>348</v>
      </c>
      <c r="D254" s="115">
        <f>D255</f>
        <v>147.54187999999999</v>
      </c>
      <c r="E254" s="236">
        <f t="shared" ref="E254:F254" si="71">E255</f>
        <v>147.54187999999999</v>
      </c>
      <c r="F254" s="115">
        <f t="shared" si="71"/>
        <v>147.54187999999999</v>
      </c>
      <c r="G254" s="264">
        <f t="shared" ref="G254:G263" si="72">E254-F254</f>
        <v>0</v>
      </c>
      <c r="H254" s="15">
        <f t="shared" ref="H254:H263" si="73">D254-F254</f>
        <v>0</v>
      </c>
      <c r="I254" s="15">
        <f t="shared" ref="I254:I263" si="74">F254/D254*100</f>
        <v>100</v>
      </c>
    </row>
    <row r="255" spans="1:9" ht="72.75" customHeight="1" x14ac:dyDescent="0.25">
      <c r="A255" s="183" t="s">
        <v>1377</v>
      </c>
      <c r="B255" s="92">
        <v>441</v>
      </c>
      <c r="C255" s="50" t="s">
        <v>347</v>
      </c>
      <c r="D255" s="61">
        <v>147.54187999999999</v>
      </c>
      <c r="E255" s="231">
        <v>147.54187999999999</v>
      </c>
      <c r="F255" s="61">
        <v>147.54187999999999</v>
      </c>
      <c r="G255" s="265">
        <f t="shared" si="72"/>
        <v>0</v>
      </c>
      <c r="H255" s="18">
        <f t="shared" si="73"/>
        <v>0</v>
      </c>
      <c r="I255" s="18">
        <f t="shared" si="74"/>
        <v>100</v>
      </c>
    </row>
    <row r="256" spans="1:9" ht="81.75" customHeight="1" x14ac:dyDescent="0.25">
      <c r="A256" s="199" t="s">
        <v>1378</v>
      </c>
      <c r="B256" s="131"/>
      <c r="C256" s="128" t="s">
        <v>428</v>
      </c>
      <c r="D256" s="115">
        <f>SUM(D257:D263)</f>
        <v>27924.969000000001</v>
      </c>
      <c r="E256" s="236">
        <f t="shared" ref="E256:F256" si="75">SUM(E257:E263)</f>
        <v>27424.969000000001</v>
      </c>
      <c r="F256" s="115">
        <f t="shared" si="75"/>
        <v>27424.969000000001</v>
      </c>
      <c r="G256" s="264">
        <f t="shared" si="72"/>
        <v>0</v>
      </c>
      <c r="H256" s="15">
        <f t="shared" si="73"/>
        <v>500</v>
      </c>
      <c r="I256" s="15">
        <f t="shared" si="74"/>
        <v>98.209487716888773</v>
      </c>
    </row>
    <row r="257" spans="1:9" ht="64.5" customHeight="1" x14ac:dyDescent="0.25">
      <c r="A257" s="183" t="s">
        <v>1379</v>
      </c>
      <c r="B257" s="92">
        <v>441</v>
      </c>
      <c r="C257" s="50" t="s">
        <v>429</v>
      </c>
      <c r="D257" s="61">
        <v>21100</v>
      </c>
      <c r="E257" s="231">
        <v>21100</v>
      </c>
      <c r="F257" s="61">
        <v>21100</v>
      </c>
      <c r="G257" s="265">
        <f t="shared" ref="G257:G260" si="76">E257-F257</f>
        <v>0</v>
      </c>
      <c r="H257" s="18">
        <f t="shared" ref="H257:H260" si="77">D257-F257</f>
        <v>0</v>
      </c>
      <c r="I257" s="18">
        <f t="shared" ref="I257:I260" si="78">F257/D257*100</f>
        <v>100</v>
      </c>
    </row>
    <row r="258" spans="1:9" ht="64.5" customHeight="1" x14ac:dyDescent="0.25">
      <c r="A258" s="183" t="s">
        <v>1380</v>
      </c>
      <c r="B258" s="92">
        <v>441</v>
      </c>
      <c r="C258" s="50" t="s">
        <v>430</v>
      </c>
      <c r="D258" s="61">
        <v>6.14</v>
      </c>
      <c r="E258" s="231">
        <v>6.14</v>
      </c>
      <c r="F258" s="61">
        <v>6.14</v>
      </c>
      <c r="G258" s="265">
        <f t="shared" si="76"/>
        <v>0</v>
      </c>
      <c r="H258" s="18">
        <f t="shared" si="77"/>
        <v>0</v>
      </c>
      <c r="I258" s="18">
        <f t="shared" si="78"/>
        <v>100</v>
      </c>
    </row>
    <row r="259" spans="1:9" ht="64.5" customHeight="1" x14ac:dyDescent="0.25">
      <c r="A259" s="183" t="s">
        <v>1380</v>
      </c>
      <c r="B259" s="92">
        <v>441</v>
      </c>
      <c r="C259" s="50" t="s">
        <v>430</v>
      </c>
      <c r="D259" s="61">
        <v>823</v>
      </c>
      <c r="E259" s="231">
        <v>823</v>
      </c>
      <c r="F259" s="61">
        <v>823</v>
      </c>
      <c r="G259" s="265">
        <f t="shared" si="76"/>
        <v>0</v>
      </c>
      <c r="H259" s="18">
        <f t="shared" si="77"/>
        <v>0</v>
      </c>
      <c r="I259" s="18">
        <f t="shared" si="78"/>
        <v>100</v>
      </c>
    </row>
    <row r="260" spans="1:9" ht="109.5" customHeight="1" x14ac:dyDescent="0.25">
      <c r="A260" s="184" t="s">
        <v>1381</v>
      </c>
      <c r="B260" s="92">
        <v>441</v>
      </c>
      <c r="C260" s="50" t="s">
        <v>431</v>
      </c>
      <c r="D260" s="61">
        <v>95.828999999999994</v>
      </c>
      <c r="E260" s="231">
        <v>95.828999999999994</v>
      </c>
      <c r="F260" s="61">
        <v>95.828999999999994</v>
      </c>
      <c r="G260" s="265">
        <f t="shared" si="76"/>
        <v>0</v>
      </c>
      <c r="H260" s="18">
        <f t="shared" si="77"/>
        <v>0</v>
      </c>
      <c r="I260" s="18">
        <f t="shared" si="78"/>
        <v>100</v>
      </c>
    </row>
    <row r="261" spans="1:9" ht="126" customHeight="1" x14ac:dyDescent="0.25">
      <c r="A261" s="184" t="s">
        <v>1382</v>
      </c>
      <c r="B261" s="92">
        <v>441</v>
      </c>
      <c r="C261" s="50" t="s">
        <v>432</v>
      </c>
      <c r="D261" s="61">
        <v>300</v>
      </c>
      <c r="E261" s="231">
        <v>300</v>
      </c>
      <c r="F261" s="61">
        <v>300</v>
      </c>
      <c r="G261" s="265">
        <f t="shared" si="72"/>
        <v>0</v>
      </c>
      <c r="H261" s="18">
        <f t="shared" si="73"/>
        <v>0</v>
      </c>
      <c r="I261" s="18">
        <f t="shared" si="74"/>
        <v>100</v>
      </c>
    </row>
    <row r="262" spans="1:9" ht="88.5" customHeight="1" x14ac:dyDescent="0.25">
      <c r="A262" s="183" t="s">
        <v>1383</v>
      </c>
      <c r="B262" s="92">
        <v>441</v>
      </c>
      <c r="C262" s="50" t="s">
        <v>1385</v>
      </c>
      <c r="D262" s="61">
        <v>4600</v>
      </c>
      <c r="E262" s="231">
        <v>4100</v>
      </c>
      <c r="F262" s="61">
        <v>4100</v>
      </c>
      <c r="G262" s="265">
        <f t="shared" si="72"/>
        <v>0</v>
      </c>
      <c r="H262" s="18">
        <f t="shared" si="73"/>
        <v>500</v>
      </c>
      <c r="I262" s="18">
        <f t="shared" si="74"/>
        <v>89.130434782608688</v>
      </c>
    </row>
    <row r="263" spans="1:9" ht="87" customHeight="1" x14ac:dyDescent="0.25">
      <c r="A263" s="184" t="s">
        <v>1384</v>
      </c>
      <c r="B263" s="92">
        <v>441</v>
      </c>
      <c r="C263" s="50" t="s">
        <v>1386</v>
      </c>
      <c r="D263" s="61">
        <v>1000</v>
      </c>
      <c r="E263" s="231">
        <v>1000</v>
      </c>
      <c r="F263" s="61">
        <v>1000</v>
      </c>
      <c r="G263" s="265">
        <f t="shared" si="72"/>
        <v>0</v>
      </c>
      <c r="H263" s="18">
        <f t="shared" si="73"/>
        <v>0</v>
      </c>
      <c r="I263" s="18">
        <f t="shared" si="74"/>
        <v>100</v>
      </c>
    </row>
    <row r="264" spans="1:9" ht="77.25" customHeight="1" x14ac:dyDescent="0.25">
      <c r="A264" s="200" t="s">
        <v>1387</v>
      </c>
      <c r="B264" s="144"/>
      <c r="C264" s="63" t="s">
        <v>1389</v>
      </c>
      <c r="D264" s="115">
        <f>D265</f>
        <v>700.54791</v>
      </c>
      <c r="E264" s="236">
        <f t="shared" ref="E264:F264" si="79">E265</f>
        <v>700.54791</v>
      </c>
      <c r="F264" s="115">
        <f t="shared" si="79"/>
        <v>700.54791</v>
      </c>
      <c r="G264" s="264">
        <f t="shared" ref="G264:G265" si="80">E264-F264</f>
        <v>0</v>
      </c>
      <c r="H264" s="15">
        <f t="shared" ref="H264:H265" si="81">D264-F264</f>
        <v>0</v>
      </c>
      <c r="I264" s="15">
        <f t="shared" ref="I264:I265" si="82">F264/D264*100</f>
        <v>100</v>
      </c>
    </row>
    <row r="265" spans="1:9" ht="47.25" customHeight="1" x14ac:dyDescent="0.25">
      <c r="A265" s="183" t="s">
        <v>1388</v>
      </c>
      <c r="B265" s="92"/>
      <c r="C265" s="50" t="s">
        <v>1390</v>
      </c>
      <c r="D265" s="61">
        <v>700.54791</v>
      </c>
      <c r="E265" s="231">
        <v>700.54791</v>
      </c>
      <c r="F265" s="61">
        <v>700.54791</v>
      </c>
      <c r="G265" s="265">
        <f t="shared" si="80"/>
        <v>0</v>
      </c>
      <c r="H265" s="18">
        <f t="shared" si="81"/>
        <v>0</v>
      </c>
      <c r="I265" s="18">
        <f t="shared" si="82"/>
        <v>100</v>
      </c>
    </row>
    <row r="266" spans="1:9" ht="70.5" customHeight="1" x14ac:dyDescent="0.25">
      <c r="A266" s="210" t="s">
        <v>450</v>
      </c>
      <c r="B266" s="211"/>
      <c r="C266" s="211"/>
      <c r="D266" s="211"/>
      <c r="E266" s="211"/>
      <c r="F266" s="211"/>
      <c r="G266" s="211"/>
      <c r="H266" s="211"/>
      <c r="I266" s="211"/>
    </row>
    <row r="267" spans="1:9" ht="29.25" customHeight="1" x14ac:dyDescent="0.25">
      <c r="A267" s="159" t="s">
        <v>1</v>
      </c>
      <c r="B267" s="153"/>
      <c r="C267" s="158" t="s">
        <v>351</v>
      </c>
      <c r="D267" s="156">
        <f>D269+D271</f>
        <v>6624.7</v>
      </c>
      <c r="E267" s="239">
        <f>E269+E271</f>
        <v>6624.7</v>
      </c>
      <c r="F267" s="156">
        <f>F269+F271</f>
        <v>6624.7</v>
      </c>
      <c r="G267" s="274">
        <f t="shared" ref="G267" si="83">E267-F267</f>
        <v>0</v>
      </c>
      <c r="H267" s="157">
        <f t="shared" ref="H267" si="84">D267-F267</f>
        <v>0</v>
      </c>
      <c r="I267" s="156">
        <f>F267/D267*100</f>
        <v>100</v>
      </c>
    </row>
    <row r="268" spans="1:9" ht="43.5" customHeight="1" x14ac:dyDescent="0.25">
      <c r="A268" s="160" t="s">
        <v>5</v>
      </c>
      <c r="B268" s="153"/>
      <c r="C268" s="154"/>
      <c r="D268" s="153"/>
      <c r="E268" s="154"/>
      <c r="F268" s="153"/>
      <c r="G268" s="275"/>
      <c r="H268" s="155"/>
      <c r="I268" s="153"/>
    </row>
    <row r="269" spans="1:9" ht="72" customHeight="1" x14ac:dyDescent="0.25">
      <c r="A269" s="165" t="s">
        <v>1396</v>
      </c>
      <c r="B269" s="144"/>
      <c r="C269" s="63" t="s">
        <v>349</v>
      </c>
      <c r="D269" s="115">
        <f>SUM(D270)</f>
        <v>3800</v>
      </c>
      <c r="E269" s="236">
        <f>SUM(E270)</f>
        <v>3800</v>
      </c>
      <c r="F269" s="115">
        <f>SUM(F270)</f>
        <v>3800</v>
      </c>
      <c r="G269" s="264">
        <f t="shared" ref="G269:G270" si="85">E269-F269</f>
        <v>0</v>
      </c>
      <c r="H269" s="15">
        <f t="shared" ref="H269:H270" si="86">D269-F269</f>
        <v>0</v>
      </c>
      <c r="I269" s="15">
        <f t="shared" ref="I269:I270" si="87">F269/D269*100</f>
        <v>100</v>
      </c>
    </row>
    <row r="270" spans="1:9" ht="66" customHeight="1" x14ac:dyDescent="0.25">
      <c r="A270" s="183" t="s">
        <v>1391</v>
      </c>
      <c r="B270" s="89">
        <v>441</v>
      </c>
      <c r="C270" s="50" t="s">
        <v>350</v>
      </c>
      <c r="D270" s="61">
        <v>3800</v>
      </c>
      <c r="E270" s="231">
        <v>3800</v>
      </c>
      <c r="F270" s="61">
        <v>3800</v>
      </c>
      <c r="G270" s="265">
        <f t="shared" si="85"/>
        <v>0</v>
      </c>
      <c r="H270" s="18">
        <f t="shared" si="86"/>
        <v>0</v>
      </c>
      <c r="I270" s="18">
        <f t="shared" si="87"/>
        <v>100</v>
      </c>
    </row>
    <row r="271" spans="1:9" ht="123.75" customHeight="1" x14ac:dyDescent="0.25">
      <c r="A271" s="204" t="s">
        <v>1392</v>
      </c>
      <c r="B271" s="144"/>
      <c r="C271" s="63" t="s">
        <v>349</v>
      </c>
      <c r="D271" s="115">
        <f>SUM(D272:D274)</f>
        <v>2824.7</v>
      </c>
      <c r="E271" s="236">
        <f>SUM(E272:E274)</f>
        <v>2824.7</v>
      </c>
      <c r="F271" s="115">
        <f>SUM(F272:F274)</f>
        <v>2824.7</v>
      </c>
      <c r="G271" s="264">
        <f t="shared" ref="G271:G274" si="88">E271-F271</f>
        <v>0</v>
      </c>
      <c r="H271" s="15">
        <f t="shared" ref="H271:H274" si="89">D271-F271</f>
        <v>0</v>
      </c>
      <c r="I271" s="15">
        <f t="shared" ref="I271:I274" si="90">F271/D271*100</f>
        <v>100</v>
      </c>
    </row>
    <row r="272" spans="1:9" ht="112.5" customHeight="1" x14ac:dyDescent="0.25">
      <c r="A272" s="184" t="s">
        <v>1393</v>
      </c>
      <c r="B272" s="92">
        <v>441</v>
      </c>
      <c r="C272" s="50" t="s">
        <v>433</v>
      </c>
      <c r="D272" s="61">
        <v>2000</v>
      </c>
      <c r="E272" s="231">
        <v>2000</v>
      </c>
      <c r="F272" s="61">
        <v>2000</v>
      </c>
      <c r="G272" s="265">
        <f t="shared" ref="G272" si="91">E272-F272</f>
        <v>0</v>
      </c>
      <c r="H272" s="18">
        <f t="shared" ref="H272" si="92">D272-F272</f>
        <v>0</v>
      </c>
      <c r="I272" s="18">
        <f t="shared" ref="I272" si="93">F272/D272*100</f>
        <v>100</v>
      </c>
    </row>
    <row r="273" spans="1:9" ht="120.75" customHeight="1" x14ac:dyDescent="0.25">
      <c r="A273" s="184" t="s">
        <v>1394</v>
      </c>
      <c r="B273" s="92">
        <v>441</v>
      </c>
      <c r="C273" s="50" t="s">
        <v>434</v>
      </c>
      <c r="D273" s="61">
        <v>4.7</v>
      </c>
      <c r="E273" s="231">
        <v>4.7</v>
      </c>
      <c r="F273" s="61">
        <v>4.7</v>
      </c>
      <c r="G273" s="265">
        <f t="shared" ref="G273" si="94">E273-F273</f>
        <v>0</v>
      </c>
      <c r="H273" s="18">
        <f t="shared" ref="H273" si="95">D273-F273</f>
        <v>0</v>
      </c>
      <c r="I273" s="18">
        <f t="shared" ref="I273" si="96">F273/D273*100</f>
        <v>100</v>
      </c>
    </row>
    <row r="274" spans="1:9" s="78" customFormat="1" ht="102.75" customHeight="1" x14ac:dyDescent="0.25">
      <c r="A274" s="184" t="s">
        <v>1394</v>
      </c>
      <c r="B274" s="89">
        <v>441</v>
      </c>
      <c r="C274" s="50" t="s">
        <v>434</v>
      </c>
      <c r="D274" s="61">
        <v>820</v>
      </c>
      <c r="E274" s="231">
        <v>820</v>
      </c>
      <c r="F274" s="61">
        <v>820</v>
      </c>
      <c r="G274" s="265">
        <f t="shared" si="88"/>
        <v>0</v>
      </c>
      <c r="H274" s="18">
        <f t="shared" si="89"/>
        <v>0</v>
      </c>
      <c r="I274" s="18">
        <f t="shared" si="90"/>
        <v>100</v>
      </c>
    </row>
    <row r="275" spans="1:9" ht="70.5" customHeight="1" x14ac:dyDescent="0.25">
      <c r="A275" s="210" t="s">
        <v>45</v>
      </c>
      <c r="B275" s="211"/>
      <c r="C275" s="211"/>
      <c r="D275" s="211"/>
      <c r="E275" s="211"/>
      <c r="F275" s="211"/>
      <c r="G275" s="211"/>
      <c r="H275" s="211"/>
      <c r="I275" s="211"/>
    </row>
    <row r="276" spans="1:9" ht="30.75" customHeight="1" x14ac:dyDescent="0.25">
      <c r="A276" s="159" t="s">
        <v>1</v>
      </c>
      <c r="B276" s="9"/>
      <c r="C276" s="69" t="s">
        <v>86</v>
      </c>
      <c r="D276" s="105">
        <f>D278+D304+D313+D328+D330</f>
        <v>1258944.5916499998</v>
      </c>
      <c r="E276" s="228">
        <f t="shared" ref="E276:F276" si="97">E278+E304+E313+E328+E330</f>
        <v>1250990.0764499998</v>
      </c>
      <c r="F276" s="105">
        <f t="shared" si="97"/>
        <v>1250990.0764499998</v>
      </c>
      <c r="G276" s="263">
        <f t="shared" si="63"/>
        <v>0</v>
      </c>
      <c r="H276" s="105">
        <f t="shared" ref="H276" si="98">D276-F276</f>
        <v>7954.5152000000235</v>
      </c>
      <c r="I276" s="105">
        <f>F276/D276*100</f>
        <v>99.368160024455506</v>
      </c>
    </row>
    <row r="277" spans="1:9" ht="42.75" customHeight="1" x14ac:dyDescent="0.25">
      <c r="A277" s="160" t="s">
        <v>5</v>
      </c>
      <c r="B277" s="27"/>
      <c r="C277" s="27"/>
      <c r="D277" s="28"/>
      <c r="E277" s="240"/>
      <c r="F277" s="98"/>
      <c r="G277" s="276"/>
      <c r="H277" s="28"/>
      <c r="I277" s="28"/>
    </row>
    <row r="278" spans="1:9" ht="90" customHeight="1" x14ac:dyDescent="0.25">
      <c r="A278" s="167" t="s">
        <v>15</v>
      </c>
      <c r="B278" s="13"/>
      <c r="C278" s="14" t="s">
        <v>85</v>
      </c>
      <c r="D278" s="15">
        <f>SUM(D279:D303)</f>
        <v>219676.13081999999</v>
      </c>
      <c r="E278" s="230">
        <f>SUM(E279:E303)</f>
        <v>219676.13081999999</v>
      </c>
      <c r="F278" s="15">
        <f>SUM(F279:F303)</f>
        <v>219676.13081999999</v>
      </c>
      <c r="G278" s="264">
        <f t="shared" ref="G278:G329" si="99">E278-F278</f>
        <v>0</v>
      </c>
      <c r="H278" s="15">
        <f t="shared" ref="H278:H329" si="100">D278-F278</f>
        <v>0</v>
      </c>
      <c r="I278" s="29">
        <f>F278/D278*100</f>
        <v>100</v>
      </c>
    </row>
    <row r="279" spans="1:9" s="78" customFormat="1" ht="75" customHeight="1" x14ac:dyDescent="0.25">
      <c r="A279" s="183" t="s">
        <v>603</v>
      </c>
      <c r="B279" s="16" t="s">
        <v>16</v>
      </c>
      <c r="C279" s="50" t="s">
        <v>625</v>
      </c>
      <c r="D279" s="61">
        <v>5625.7089299999998</v>
      </c>
      <c r="E279" s="231">
        <v>5625.7089299999998</v>
      </c>
      <c r="F279" s="61">
        <v>5625.7089299999998</v>
      </c>
      <c r="G279" s="265">
        <f t="shared" si="99"/>
        <v>0</v>
      </c>
      <c r="H279" s="17">
        <f t="shared" si="100"/>
        <v>0</v>
      </c>
      <c r="I279" s="30">
        <f t="shared" ref="I279:I329" si="101">F279/D279*100</f>
        <v>100</v>
      </c>
    </row>
    <row r="280" spans="1:9" s="78" customFormat="1" ht="36" customHeight="1" x14ac:dyDescent="0.25">
      <c r="A280" s="183" t="s">
        <v>604</v>
      </c>
      <c r="B280" s="16" t="s">
        <v>16</v>
      </c>
      <c r="C280" s="50" t="s">
        <v>626</v>
      </c>
      <c r="D280" s="61">
        <v>19706.8</v>
      </c>
      <c r="E280" s="231">
        <v>19706.8</v>
      </c>
      <c r="F280" s="61">
        <v>19706.8</v>
      </c>
      <c r="G280" s="265">
        <f t="shared" ref="G280:G327" si="102">E280-F280</f>
        <v>0</v>
      </c>
      <c r="H280" s="17">
        <f t="shared" ref="H280:H327" si="103">D280-F280</f>
        <v>0</v>
      </c>
      <c r="I280" s="30">
        <f t="shared" ref="I280:I327" si="104">F280/D280*100</f>
        <v>100</v>
      </c>
    </row>
    <row r="281" spans="1:9" s="78" customFormat="1" ht="36" customHeight="1" x14ac:dyDescent="0.25">
      <c r="A281" s="183" t="s">
        <v>605</v>
      </c>
      <c r="B281" s="16" t="s">
        <v>16</v>
      </c>
      <c r="C281" s="50" t="s">
        <v>627</v>
      </c>
      <c r="D281" s="61">
        <v>12902.99999</v>
      </c>
      <c r="E281" s="231">
        <v>12902.99999</v>
      </c>
      <c r="F281" s="61">
        <v>12902.99999</v>
      </c>
      <c r="G281" s="265">
        <f t="shared" si="102"/>
        <v>0</v>
      </c>
      <c r="H281" s="17">
        <f t="shared" si="103"/>
        <v>0</v>
      </c>
      <c r="I281" s="30">
        <f t="shared" si="104"/>
        <v>100</v>
      </c>
    </row>
    <row r="282" spans="1:9" s="78" customFormat="1" ht="53.25" customHeight="1" x14ac:dyDescent="0.25">
      <c r="A282" s="183" t="s">
        <v>606</v>
      </c>
      <c r="B282" s="16" t="s">
        <v>16</v>
      </c>
      <c r="C282" s="50" t="s">
        <v>628</v>
      </c>
      <c r="D282" s="61">
        <v>1748</v>
      </c>
      <c r="E282" s="231">
        <v>1748</v>
      </c>
      <c r="F282" s="61">
        <v>1748</v>
      </c>
      <c r="G282" s="265">
        <f t="shared" si="102"/>
        <v>0</v>
      </c>
      <c r="H282" s="17">
        <f t="shared" si="103"/>
        <v>0</v>
      </c>
      <c r="I282" s="30">
        <f t="shared" si="104"/>
        <v>100</v>
      </c>
    </row>
    <row r="283" spans="1:9" s="78" customFormat="1" ht="27.75" customHeight="1" x14ac:dyDescent="0.25">
      <c r="A283" s="183" t="s">
        <v>607</v>
      </c>
      <c r="B283" s="16" t="s">
        <v>16</v>
      </c>
      <c r="C283" s="50" t="s">
        <v>629</v>
      </c>
      <c r="D283" s="61">
        <v>27246.416659999999</v>
      </c>
      <c r="E283" s="231">
        <v>27246.416659999999</v>
      </c>
      <c r="F283" s="61">
        <v>27246.416659999999</v>
      </c>
      <c r="G283" s="265">
        <f t="shared" si="102"/>
        <v>0</v>
      </c>
      <c r="H283" s="17">
        <f t="shared" si="103"/>
        <v>0</v>
      </c>
      <c r="I283" s="30">
        <f t="shared" si="104"/>
        <v>100</v>
      </c>
    </row>
    <row r="284" spans="1:9" s="78" customFormat="1" ht="27.75" customHeight="1" x14ac:dyDescent="0.25">
      <c r="A284" s="183" t="s">
        <v>608</v>
      </c>
      <c r="B284" s="16" t="s">
        <v>16</v>
      </c>
      <c r="C284" s="50" t="s">
        <v>630</v>
      </c>
      <c r="D284" s="61">
        <v>570.29037000000005</v>
      </c>
      <c r="E284" s="231">
        <v>570.29037000000005</v>
      </c>
      <c r="F284" s="61">
        <v>570.29037000000005</v>
      </c>
      <c r="G284" s="265">
        <f t="shared" si="102"/>
        <v>0</v>
      </c>
      <c r="H284" s="17">
        <f t="shared" si="103"/>
        <v>0</v>
      </c>
      <c r="I284" s="30">
        <f t="shared" si="104"/>
        <v>100</v>
      </c>
    </row>
    <row r="285" spans="1:9" s="78" customFormat="1" ht="27.75" customHeight="1" x14ac:dyDescent="0.25">
      <c r="A285" s="183" t="s">
        <v>609</v>
      </c>
      <c r="B285" s="16" t="s">
        <v>16</v>
      </c>
      <c r="C285" s="50" t="s">
        <v>631</v>
      </c>
      <c r="D285" s="61">
        <v>3906.7059899999999</v>
      </c>
      <c r="E285" s="231">
        <v>3906.7059899999999</v>
      </c>
      <c r="F285" s="61">
        <v>3906.7059899999999</v>
      </c>
      <c r="G285" s="265">
        <f t="shared" si="102"/>
        <v>0</v>
      </c>
      <c r="H285" s="17">
        <f t="shared" si="103"/>
        <v>0</v>
      </c>
      <c r="I285" s="30">
        <f t="shared" si="104"/>
        <v>100</v>
      </c>
    </row>
    <row r="286" spans="1:9" s="78" customFormat="1" ht="68.25" customHeight="1" x14ac:dyDescent="0.25">
      <c r="A286" s="183" t="s">
        <v>179</v>
      </c>
      <c r="B286" s="16" t="s">
        <v>16</v>
      </c>
      <c r="C286" s="50" t="s">
        <v>632</v>
      </c>
      <c r="D286" s="61">
        <v>50</v>
      </c>
      <c r="E286" s="231">
        <v>50</v>
      </c>
      <c r="F286" s="61">
        <v>50</v>
      </c>
      <c r="G286" s="265">
        <f t="shared" si="102"/>
        <v>0</v>
      </c>
      <c r="H286" s="17">
        <f t="shared" si="103"/>
        <v>0</v>
      </c>
      <c r="I286" s="30">
        <f t="shared" si="104"/>
        <v>100</v>
      </c>
    </row>
    <row r="287" spans="1:9" s="78" customFormat="1" ht="58.5" customHeight="1" x14ac:dyDescent="0.25">
      <c r="A287" s="183" t="s">
        <v>180</v>
      </c>
      <c r="B287" s="16" t="s">
        <v>16</v>
      </c>
      <c r="C287" s="50" t="s">
        <v>633</v>
      </c>
      <c r="D287" s="61">
        <v>24</v>
      </c>
      <c r="E287" s="231">
        <v>24</v>
      </c>
      <c r="F287" s="61">
        <v>24</v>
      </c>
      <c r="G287" s="265">
        <f t="shared" si="102"/>
        <v>0</v>
      </c>
      <c r="H287" s="17">
        <f t="shared" si="103"/>
        <v>0</v>
      </c>
      <c r="I287" s="30">
        <f t="shared" si="104"/>
        <v>100</v>
      </c>
    </row>
    <row r="288" spans="1:9" s="78" customFormat="1" ht="67.5" customHeight="1" x14ac:dyDescent="0.25">
      <c r="A288" s="183" t="s">
        <v>610</v>
      </c>
      <c r="B288" s="16" t="s">
        <v>16</v>
      </c>
      <c r="C288" s="50" t="s">
        <v>634</v>
      </c>
      <c r="D288" s="61">
        <v>1155.04</v>
      </c>
      <c r="E288" s="231">
        <v>1155.04</v>
      </c>
      <c r="F288" s="61">
        <v>1155.04</v>
      </c>
      <c r="G288" s="265">
        <f t="shared" si="102"/>
        <v>0</v>
      </c>
      <c r="H288" s="17">
        <f t="shared" si="103"/>
        <v>0</v>
      </c>
      <c r="I288" s="30">
        <f t="shared" si="104"/>
        <v>100</v>
      </c>
    </row>
    <row r="289" spans="1:9" s="78" customFormat="1" ht="67.5" customHeight="1" x14ac:dyDescent="0.25">
      <c r="A289" s="183" t="s">
        <v>611</v>
      </c>
      <c r="B289" s="16" t="s">
        <v>16</v>
      </c>
      <c r="C289" s="50" t="s">
        <v>635</v>
      </c>
      <c r="D289" s="61">
        <v>5542.6462600000004</v>
      </c>
      <c r="E289" s="231">
        <v>5542.6462600000004</v>
      </c>
      <c r="F289" s="61">
        <v>5542.6462600000004</v>
      </c>
      <c r="G289" s="265">
        <f t="shared" si="102"/>
        <v>0</v>
      </c>
      <c r="H289" s="17">
        <f t="shared" si="103"/>
        <v>0</v>
      </c>
      <c r="I289" s="30">
        <f t="shared" si="104"/>
        <v>100</v>
      </c>
    </row>
    <row r="290" spans="1:9" ht="102.75" customHeight="1" x14ac:dyDescent="0.25">
      <c r="A290" s="183" t="s">
        <v>612</v>
      </c>
      <c r="B290" s="16" t="s">
        <v>16</v>
      </c>
      <c r="C290" s="50" t="s">
        <v>636</v>
      </c>
      <c r="D290" s="61">
        <v>6783</v>
      </c>
      <c r="E290" s="231">
        <v>6783</v>
      </c>
      <c r="F290" s="61">
        <v>6783</v>
      </c>
      <c r="G290" s="265">
        <f t="shared" si="102"/>
        <v>0</v>
      </c>
      <c r="H290" s="17">
        <f t="shared" si="103"/>
        <v>0</v>
      </c>
      <c r="I290" s="30">
        <f t="shared" si="104"/>
        <v>100</v>
      </c>
    </row>
    <row r="291" spans="1:9" s="76" customFormat="1" ht="62.25" customHeight="1" x14ac:dyDescent="0.25">
      <c r="A291" s="183" t="s">
        <v>613</v>
      </c>
      <c r="B291" s="16" t="s">
        <v>16</v>
      </c>
      <c r="C291" s="50" t="s">
        <v>637</v>
      </c>
      <c r="D291" s="61">
        <v>7374</v>
      </c>
      <c r="E291" s="231">
        <v>7374</v>
      </c>
      <c r="F291" s="61">
        <v>7374</v>
      </c>
      <c r="G291" s="265">
        <f t="shared" si="102"/>
        <v>0</v>
      </c>
      <c r="H291" s="17">
        <f t="shared" si="103"/>
        <v>0</v>
      </c>
      <c r="I291" s="30">
        <f t="shared" si="104"/>
        <v>100</v>
      </c>
    </row>
    <row r="292" spans="1:9" s="79" customFormat="1" ht="39.75" customHeight="1" x14ac:dyDescent="0.3">
      <c r="A292" s="183" t="s">
        <v>614</v>
      </c>
      <c r="B292" s="16" t="s">
        <v>16</v>
      </c>
      <c r="C292" s="50" t="s">
        <v>638</v>
      </c>
      <c r="D292" s="61">
        <v>450</v>
      </c>
      <c r="E292" s="231">
        <v>450</v>
      </c>
      <c r="F292" s="61">
        <v>450</v>
      </c>
      <c r="G292" s="265">
        <f t="shared" si="102"/>
        <v>0</v>
      </c>
      <c r="H292" s="17">
        <f t="shared" si="103"/>
        <v>0</v>
      </c>
      <c r="I292" s="30">
        <f t="shared" si="104"/>
        <v>100</v>
      </c>
    </row>
    <row r="293" spans="1:9" ht="53.25" customHeight="1" x14ac:dyDescent="0.25">
      <c r="A293" s="183" t="s">
        <v>615</v>
      </c>
      <c r="B293" s="16" t="s">
        <v>16</v>
      </c>
      <c r="C293" s="50" t="s">
        <v>639</v>
      </c>
      <c r="D293" s="61">
        <v>5667.02</v>
      </c>
      <c r="E293" s="231">
        <v>5667.02</v>
      </c>
      <c r="F293" s="61">
        <v>5667.02</v>
      </c>
      <c r="G293" s="265">
        <f t="shared" si="102"/>
        <v>0</v>
      </c>
      <c r="H293" s="17">
        <f t="shared" si="103"/>
        <v>0</v>
      </c>
      <c r="I293" s="30">
        <f t="shared" si="104"/>
        <v>100</v>
      </c>
    </row>
    <row r="294" spans="1:9" ht="47.25" customHeight="1" x14ac:dyDescent="0.25">
      <c r="A294" s="183" t="s">
        <v>616</v>
      </c>
      <c r="B294" s="16" t="s">
        <v>16</v>
      </c>
      <c r="C294" s="50" t="s">
        <v>640</v>
      </c>
      <c r="D294" s="61">
        <v>384.00648000000001</v>
      </c>
      <c r="E294" s="231">
        <v>384.00648000000001</v>
      </c>
      <c r="F294" s="61">
        <v>384.00648000000001</v>
      </c>
      <c r="G294" s="265">
        <f t="shared" si="102"/>
        <v>0</v>
      </c>
      <c r="H294" s="17">
        <f t="shared" si="103"/>
        <v>0</v>
      </c>
      <c r="I294" s="30">
        <f t="shared" si="104"/>
        <v>100</v>
      </c>
    </row>
    <row r="295" spans="1:9" ht="72" customHeight="1" x14ac:dyDescent="0.25">
      <c r="A295" s="183" t="s">
        <v>617</v>
      </c>
      <c r="B295" s="16" t="s">
        <v>16</v>
      </c>
      <c r="C295" s="50" t="s">
        <v>641</v>
      </c>
      <c r="D295" s="61">
        <v>269.78944999999999</v>
      </c>
      <c r="E295" s="231">
        <v>269.78944999999999</v>
      </c>
      <c r="F295" s="61">
        <v>269.78944999999999</v>
      </c>
      <c r="G295" s="265">
        <f t="shared" si="102"/>
        <v>0</v>
      </c>
      <c r="H295" s="17">
        <f t="shared" si="103"/>
        <v>0</v>
      </c>
      <c r="I295" s="30">
        <f t="shared" si="104"/>
        <v>100</v>
      </c>
    </row>
    <row r="296" spans="1:9" ht="66.75" customHeight="1" x14ac:dyDescent="0.25">
      <c r="A296" s="183" t="s">
        <v>618</v>
      </c>
      <c r="B296" s="16" t="s">
        <v>16</v>
      </c>
      <c r="C296" s="50" t="s">
        <v>642</v>
      </c>
      <c r="D296" s="61">
        <v>21327.053680000001</v>
      </c>
      <c r="E296" s="231">
        <v>21327.053680000001</v>
      </c>
      <c r="F296" s="61">
        <v>21327.053680000001</v>
      </c>
      <c r="G296" s="265">
        <f t="shared" si="102"/>
        <v>0</v>
      </c>
      <c r="H296" s="17">
        <f t="shared" si="103"/>
        <v>0</v>
      </c>
      <c r="I296" s="30">
        <f t="shared" si="104"/>
        <v>100</v>
      </c>
    </row>
    <row r="297" spans="1:9" ht="87" customHeight="1" x14ac:dyDescent="0.25">
      <c r="A297" s="183" t="s">
        <v>619</v>
      </c>
      <c r="B297" s="16" t="s">
        <v>16</v>
      </c>
      <c r="C297" s="50" t="s">
        <v>643</v>
      </c>
      <c r="D297" s="61">
        <v>18270.95</v>
      </c>
      <c r="E297" s="231">
        <v>18270.95</v>
      </c>
      <c r="F297" s="61">
        <v>18270.95</v>
      </c>
      <c r="G297" s="265">
        <f t="shared" si="102"/>
        <v>0</v>
      </c>
      <c r="H297" s="17">
        <f t="shared" si="103"/>
        <v>0</v>
      </c>
      <c r="I297" s="30">
        <f t="shared" si="104"/>
        <v>100</v>
      </c>
    </row>
    <row r="298" spans="1:9" ht="45.75" customHeight="1" x14ac:dyDescent="0.25">
      <c r="A298" s="183" t="s">
        <v>620</v>
      </c>
      <c r="B298" s="16" t="s">
        <v>16</v>
      </c>
      <c r="C298" s="50" t="s">
        <v>644</v>
      </c>
      <c r="D298" s="61">
        <v>39300</v>
      </c>
      <c r="E298" s="231">
        <v>39300</v>
      </c>
      <c r="F298" s="61">
        <v>39300</v>
      </c>
      <c r="G298" s="265">
        <f t="shared" si="102"/>
        <v>0</v>
      </c>
      <c r="H298" s="17">
        <f t="shared" si="103"/>
        <v>0</v>
      </c>
      <c r="I298" s="30">
        <f t="shared" si="104"/>
        <v>100</v>
      </c>
    </row>
    <row r="299" spans="1:9" ht="57" customHeight="1" x14ac:dyDescent="0.25">
      <c r="A299" s="183" t="s">
        <v>621</v>
      </c>
      <c r="B299" s="16" t="s">
        <v>16</v>
      </c>
      <c r="C299" s="50" t="s">
        <v>645</v>
      </c>
      <c r="D299" s="61">
        <v>23200</v>
      </c>
      <c r="E299" s="231">
        <v>23200</v>
      </c>
      <c r="F299" s="61">
        <v>23200</v>
      </c>
      <c r="G299" s="265">
        <f t="shared" si="102"/>
        <v>0</v>
      </c>
      <c r="H299" s="17">
        <f t="shared" si="103"/>
        <v>0</v>
      </c>
      <c r="I299" s="30">
        <f t="shared" si="104"/>
        <v>100</v>
      </c>
    </row>
    <row r="300" spans="1:9" ht="55.5" customHeight="1" x14ac:dyDescent="0.25">
      <c r="A300" s="183" t="s">
        <v>622</v>
      </c>
      <c r="B300" s="16" t="s">
        <v>16</v>
      </c>
      <c r="C300" s="50" t="s">
        <v>646</v>
      </c>
      <c r="D300" s="61">
        <v>1926.6587400000001</v>
      </c>
      <c r="E300" s="231">
        <v>1926.6587400000001</v>
      </c>
      <c r="F300" s="61">
        <v>1926.6587400000001</v>
      </c>
      <c r="G300" s="265">
        <f t="shared" si="102"/>
        <v>0</v>
      </c>
      <c r="H300" s="17">
        <f t="shared" si="103"/>
        <v>0</v>
      </c>
      <c r="I300" s="30">
        <f t="shared" si="104"/>
        <v>100</v>
      </c>
    </row>
    <row r="301" spans="1:9" ht="90.75" customHeight="1" x14ac:dyDescent="0.25">
      <c r="A301" s="183" t="s">
        <v>209</v>
      </c>
      <c r="B301" s="16" t="s">
        <v>16</v>
      </c>
      <c r="C301" s="50" t="s">
        <v>210</v>
      </c>
      <c r="D301" s="61">
        <v>40.430050000000001</v>
      </c>
      <c r="E301" s="231">
        <v>40.430050000000001</v>
      </c>
      <c r="F301" s="61">
        <v>40.430050000000001</v>
      </c>
      <c r="G301" s="265">
        <f t="shared" si="102"/>
        <v>0</v>
      </c>
      <c r="H301" s="17">
        <f t="shared" si="103"/>
        <v>0</v>
      </c>
      <c r="I301" s="30">
        <f t="shared" si="104"/>
        <v>100</v>
      </c>
    </row>
    <row r="302" spans="1:9" ht="32.25" customHeight="1" x14ac:dyDescent="0.25">
      <c r="A302" s="183" t="s">
        <v>623</v>
      </c>
      <c r="B302" s="16" t="s">
        <v>16</v>
      </c>
      <c r="C302" s="50" t="s">
        <v>647</v>
      </c>
      <c r="D302" s="61">
        <v>3027.1141699999998</v>
      </c>
      <c r="E302" s="231">
        <v>3027.1141699999998</v>
      </c>
      <c r="F302" s="61">
        <v>3027.1141699999998</v>
      </c>
      <c r="G302" s="265">
        <f t="shared" si="102"/>
        <v>0</v>
      </c>
      <c r="H302" s="17">
        <f t="shared" si="103"/>
        <v>0</v>
      </c>
      <c r="I302" s="30">
        <f t="shared" si="104"/>
        <v>100</v>
      </c>
    </row>
    <row r="303" spans="1:9" ht="32.25" customHeight="1" x14ac:dyDescent="0.25">
      <c r="A303" s="183" t="s">
        <v>624</v>
      </c>
      <c r="B303" s="16" t="s">
        <v>16</v>
      </c>
      <c r="C303" s="50" t="s">
        <v>367</v>
      </c>
      <c r="D303" s="61">
        <v>13177.500050000001</v>
      </c>
      <c r="E303" s="231">
        <v>13177.500050000001</v>
      </c>
      <c r="F303" s="61">
        <v>13177.500050000001</v>
      </c>
      <c r="G303" s="265">
        <f t="shared" si="102"/>
        <v>0</v>
      </c>
      <c r="H303" s="17">
        <f t="shared" si="103"/>
        <v>0</v>
      </c>
      <c r="I303" s="30">
        <f t="shared" si="104"/>
        <v>100</v>
      </c>
    </row>
    <row r="304" spans="1:9" ht="36.75" customHeight="1" x14ac:dyDescent="0.25">
      <c r="A304" s="165" t="s">
        <v>211</v>
      </c>
      <c r="B304" s="43"/>
      <c r="C304" s="63" t="s">
        <v>212</v>
      </c>
      <c r="D304" s="115">
        <f>SUM(D305:D312)</f>
        <v>39879.141049999991</v>
      </c>
      <c r="E304" s="236">
        <f t="shared" ref="E304:F304" si="105">SUM(E305:E312)</f>
        <v>31924.651849999998</v>
      </c>
      <c r="F304" s="115">
        <f t="shared" si="105"/>
        <v>31924.651849999998</v>
      </c>
      <c r="G304" s="264">
        <f t="shared" ref="G304" si="106">E304-F304</f>
        <v>0</v>
      </c>
      <c r="H304" s="15">
        <f t="shared" ref="H304" si="107">D304-F304</f>
        <v>7954.4891999999927</v>
      </c>
      <c r="I304" s="29">
        <f t="shared" ref="I304" si="108">F304/D304*100</f>
        <v>80.053509201648183</v>
      </c>
    </row>
    <row r="305" spans="1:9" ht="90" customHeight="1" x14ac:dyDescent="0.25">
      <c r="A305" s="183" t="s">
        <v>648</v>
      </c>
      <c r="B305" s="64">
        <v>441</v>
      </c>
      <c r="C305" s="50" t="s">
        <v>656</v>
      </c>
      <c r="D305" s="61">
        <v>5318.5176000000001</v>
      </c>
      <c r="E305" s="231">
        <v>5318.5176000000001</v>
      </c>
      <c r="F305" s="61">
        <v>5318.5176000000001</v>
      </c>
      <c r="G305" s="265">
        <f t="shared" ref="G305:G312" si="109">E305-F305</f>
        <v>0</v>
      </c>
      <c r="H305" s="18">
        <f t="shared" ref="H305:H312" si="110">D305-F305</f>
        <v>0</v>
      </c>
      <c r="I305" s="101">
        <f t="shared" ref="I305:I312" si="111">F305/D305*100</f>
        <v>100</v>
      </c>
    </row>
    <row r="306" spans="1:9" ht="108" customHeight="1" x14ac:dyDescent="0.25">
      <c r="A306" s="184" t="s">
        <v>649</v>
      </c>
      <c r="B306" s="64">
        <v>441</v>
      </c>
      <c r="C306" s="50" t="s">
        <v>657</v>
      </c>
      <c r="D306" s="61">
        <v>13513.312819999999</v>
      </c>
      <c r="E306" s="231">
        <v>13513.312819999999</v>
      </c>
      <c r="F306" s="61">
        <v>13513.312819999999</v>
      </c>
      <c r="G306" s="265">
        <f t="shared" si="109"/>
        <v>0</v>
      </c>
      <c r="H306" s="18">
        <f t="shared" si="110"/>
        <v>0</v>
      </c>
      <c r="I306" s="101">
        <f t="shared" si="111"/>
        <v>100</v>
      </c>
    </row>
    <row r="307" spans="1:9" ht="42" customHeight="1" x14ac:dyDescent="0.25">
      <c r="A307" s="183" t="s">
        <v>650</v>
      </c>
      <c r="B307" s="64">
        <v>441</v>
      </c>
      <c r="C307" s="50" t="s">
        <v>658</v>
      </c>
      <c r="D307" s="61">
        <v>164.46887000000001</v>
      </c>
      <c r="E307" s="231">
        <v>164.46887000000001</v>
      </c>
      <c r="F307" s="61">
        <v>164.46887000000001</v>
      </c>
      <c r="G307" s="265">
        <f t="shared" si="109"/>
        <v>0</v>
      </c>
      <c r="H307" s="18">
        <f t="shared" si="110"/>
        <v>0</v>
      </c>
      <c r="I307" s="101">
        <f t="shared" si="111"/>
        <v>100</v>
      </c>
    </row>
    <row r="308" spans="1:9" ht="40.5" customHeight="1" x14ac:dyDescent="0.25">
      <c r="A308" s="183" t="s">
        <v>651</v>
      </c>
      <c r="B308" s="64">
        <v>441</v>
      </c>
      <c r="C308" s="50" t="s">
        <v>659</v>
      </c>
      <c r="D308" s="61">
        <v>70.171570000000003</v>
      </c>
      <c r="E308" s="231">
        <v>70.171570000000003</v>
      </c>
      <c r="F308" s="61">
        <v>70.171570000000003</v>
      </c>
      <c r="G308" s="265">
        <f t="shared" si="109"/>
        <v>0</v>
      </c>
      <c r="H308" s="18">
        <f t="shared" si="110"/>
        <v>0</v>
      </c>
      <c r="I308" s="101">
        <f t="shared" si="111"/>
        <v>100</v>
      </c>
    </row>
    <row r="309" spans="1:9" ht="60.75" customHeight="1" x14ac:dyDescent="0.25">
      <c r="A309" s="183" t="s">
        <v>652</v>
      </c>
      <c r="B309" s="64">
        <v>441</v>
      </c>
      <c r="C309" s="50" t="s">
        <v>660</v>
      </c>
      <c r="D309" s="61">
        <v>3829.5895700000001</v>
      </c>
      <c r="E309" s="231">
        <v>3829.5895700000001</v>
      </c>
      <c r="F309" s="61">
        <v>3829.5895700000001</v>
      </c>
      <c r="G309" s="265">
        <f t="shared" si="109"/>
        <v>0</v>
      </c>
      <c r="H309" s="18">
        <f t="shared" si="110"/>
        <v>0</v>
      </c>
      <c r="I309" s="101">
        <f t="shared" si="111"/>
        <v>100</v>
      </c>
    </row>
    <row r="310" spans="1:9" ht="54.75" customHeight="1" x14ac:dyDescent="0.25">
      <c r="A310" s="183" t="s">
        <v>653</v>
      </c>
      <c r="B310" s="64">
        <v>441</v>
      </c>
      <c r="C310" s="50" t="s">
        <v>256</v>
      </c>
      <c r="D310" s="61">
        <v>11363.556</v>
      </c>
      <c r="E310" s="231">
        <v>3409.0668000000001</v>
      </c>
      <c r="F310" s="61">
        <v>3409.0668000000001</v>
      </c>
      <c r="G310" s="265">
        <f t="shared" si="109"/>
        <v>0</v>
      </c>
      <c r="H310" s="18">
        <f t="shared" si="110"/>
        <v>7954.4892</v>
      </c>
      <c r="I310" s="101">
        <f t="shared" si="111"/>
        <v>30</v>
      </c>
    </row>
    <row r="311" spans="1:9" ht="90" customHeight="1" x14ac:dyDescent="0.25">
      <c r="A311" s="184" t="s">
        <v>654</v>
      </c>
      <c r="B311" s="64">
        <v>441</v>
      </c>
      <c r="C311" s="50" t="s">
        <v>661</v>
      </c>
      <c r="D311" s="61">
        <v>659.58525999999995</v>
      </c>
      <c r="E311" s="231">
        <v>659.58525999999995</v>
      </c>
      <c r="F311" s="61">
        <v>659.58525999999995</v>
      </c>
      <c r="G311" s="265">
        <f t="shared" si="109"/>
        <v>0</v>
      </c>
      <c r="H311" s="18">
        <f t="shared" si="110"/>
        <v>0</v>
      </c>
      <c r="I311" s="101">
        <f t="shared" si="111"/>
        <v>100</v>
      </c>
    </row>
    <row r="312" spans="1:9" ht="90" customHeight="1" x14ac:dyDescent="0.25">
      <c r="A312" s="183" t="s">
        <v>655</v>
      </c>
      <c r="B312" s="64">
        <v>441</v>
      </c>
      <c r="C312" s="50" t="s">
        <v>662</v>
      </c>
      <c r="D312" s="61">
        <v>4959.9393600000003</v>
      </c>
      <c r="E312" s="231">
        <v>4959.9393600000003</v>
      </c>
      <c r="F312" s="61">
        <v>4959.9393600000003</v>
      </c>
      <c r="G312" s="265">
        <f t="shared" si="109"/>
        <v>0</v>
      </c>
      <c r="H312" s="18">
        <f t="shared" si="110"/>
        <v>0</v>
      </c>
      <c r="I312" s="101">
        <f t="shared" si="111"/>
        <v>100</v>
      </c>
    </row>
    <row r="313" spans="1:9" s="176" customFormat="1" ht="76.5" customHeight="1" x14ac:dyDescent="0.25">
      <c r="A313" s="167" t="s">
        <v>17</v>
      </c>
      <c r="B313" s="13"/>
      <c r="C313" s="63" t="s">
        <v>206</v>
      </c>
      <c r="D313" s="15">
        <f>SUM(D314:D327)</f>
        <v>991970.66978</v>
      </c>
      <c r="E313" s="230">
        <f>SUM(E314:E327)</f>
        <v>991970.64377999993</v>
      </c>
      <c r="F313" s="15">
        <f>SUM(F314:F327)</f>
        <v>991970.64377999993</v>
      </c>
      <c r="G313" s="264">
        <f t="shared" si="102"/>
        <v>0</v>
      </c>
      <c r="H313" s="15">
        <f t="shared" si="103"/>
        <v>2.6000000070780516E-2</v>
      </c>
      <c r="I313" s="29">
        <f t="shared" si="104"/>
        <v>99.99999737895476</v>
      </c>
    </row>
    <row r="314" spans="1:9" ht="76.5" customHeight="1" x14ac:dyDescent="0.25">
      <c r="A314" s="183" t="s">
        <v>663</v>
      </c>
      <c r="B314" s="16" t="s">
        <v>16</v>
      </c>
      <c r="C314" s="50" t="s">
        <v>287</v>
      </c>
      <c r="D314" s="61">
        <v>9723.5118000000002</v>
      </c>
      <c r="E314" s="231">
        <v>9723.5118000000002</v>
      </c>
      <c r="F314" s="61">
        <v>9723.5118000000002</v>
      </c>
      <c r="G314" s="265">
        <f t="shared" si="102"/>
        <v>0</v>
      </c>
      <c r="H314" s="17">
        <f t="shared" si="103"/>
        <v>0</v>
      </c>
      <c r="I314" s="30">
        <f t="shared" si="104"/>
        <v>100</v>
      </c>
    </row>
    <row r="315" spans="1:9" ht="80.25" customHeight="1" x14ac:dyDescent="0.25">
      <c r="A315" s="183" t="s">
        <v>664</v>
      </c>
      <c r="B315" s="16" t="s">
        <v>16</v>
      </c>
      <c r="C315" s="50" t="s">
        <v>310</v>
      </c>
      <c r="D315" s="61">
        <v>13190.18922</v>
      </c>
      <c r="E315" s="231">
        <v>13190.18922</v>
      </c>
      <c r="F315" s="61">
        <v>13190.18922</v>
      </c>
      <c r="G315" s="265">
        <f t="shared" si="102"/>
        <v>0</v>
      </c>
      <c r="H315" s="17">
        <f t="shared" si="103"/>
        <v>0</v>
      </c>
      <c r="I315" s="30">
        <f t="shared" si="104"/>
        <v>100</v>
      </c>
    </row>
    <row r="316" spans="1:9" ht="118.5" customHeight="1" x14ac:dyDescent="0.25">
      <c r="A316" s="184" t="s">
        <v>665</v>
      </c>
      <c r="B316" s="16" t="s">
        <v>16</v>
      </c>
      <c r="C316" s="50" t="s">
        <v>311</v>
      </c>
      <c r="D316" s="61">
        <v>26957.448520000002</v>
      </c>
      <c r="E316" s="231">
        <v>26957.448520000002</v>
      </c>
      <c r="F316" s="61">
        <v>26957.448520000002</v>
      </c>
      <c r="G316" s="265">
        <f t="shared" si="102"/>
        <v>0</v>
      </c>
      <c r="H316" s="17">
        <f t="shared" si="103"/>
        <v>0</v>
      </c>
      <c r="I316" s="30">
        <f t="shared" si="104"/>
        <v>100</v>
      </c>
    </row>
    <row r="317" spans="1:9" s="78" customFormat="1" ht="60" customHeight="1" x14ac:dyDescent="0.25">
      <c r="A317" s="183" t="s">
        <v>666</v>
      </c>
      <c r="B317" s="16" t="s">
        <v>16</v>
      </c>
      <c r="C317" s="50" t="s">
        <v>87</v>
      </c>
      <c r="D317" s="61">
        <v>728526.23120000004</v>
      </c>
      <c r="E317" s="231">
        <v>728526.23120000004</v>
      </c>
      <c r="F317" s="61">
        <v>728526.23120000004</v>
      </c>
      <c r="G317" s="265">
        <f t="shared" si="102"/>
        <v>0</v>
      </c>
      <c r="H317" s="17">
        <f t="shared" si="103"/>
        <v>0</v>
      </c>
      <c r="I317" s="30">
        <f t="shared" si="104"/>
        <v>100</v>
      </c>
    </row>
    <row r="318" spans="1:9" ht="89.25" customHeight="1" x14ac:dyDescent="0.25">
      <c r="A318" s="183" t="s">
        <v>667</v>
      </c>
      <c r="B318" s="16" t="s">
        <v>16</v>
      </c>
      <c r="C318" s="50" t="s">
        <v>312</v>
      </c>
      <c r="D318" s="61">
        <v>23023.816910000001</v>
      </c>
      <c r="E318" s="231">
        <v>23023.816910000001</v>
      </c>
      <c r="F318" s="61">
        <v>23023.816910000001</v>
      </c>
      <c r="G318" s="265">
        <f t="shared" si="102"/>
        <v>0</v>
      </c>
      <c r="H318" s="17">
        <f t="shared" si="103"/>
        <v>0</v>
      </c>
      <c r="I318" s="30">
        <f t="shared" si="104"/>
        <v>100</v>
      </c>
    </row>
    <row r="319" spans="1:9" s="77" customFormat="1" ht="89.25" customHeight="1" x14ac:dyDescent="0.25">
      <c r="A319" s="183" t="s">
        <v>668</v>
      </c>
      <c r="B319" s="16" t="s">
        <v>16</v>
      </c>
      <c r="C319" s="50" t="s">
        <v>88</v>
      </c>
      <c r="D319" s="61">
        <v>23321.475190000001</v>
      </c>
      <c r="E319" s="231">
        <v>23321.475190000001</v>
      </c>
      <c r="F319" s="61">
        <v>23321.475190000001</v>
      </c>
      <c r="G319" s="265">
        <f t="shared" si="102"/>
        <v>0</v>
      </c>
      <c r="H319" s="17">
        <f t="shared" si="103"/>
        <v>0</v>
      </c>
      <c r="I319" s="30">
        <f t="shared" si="104"/>
        <v>100</v>
      </c>
    </row>
    <row r="320" spans="1:9" ht="54" customHeight="1" x14ac:dyDescent="0.25">
      <c r="A320" s="183" t="s">
        <v>669</v>
      </c>
      <c r="B320" s="16" t="s">
        <v>16</v>
      </c>
      <c r="C320" s="50" t="s">
        <v>89</v>
      </c>
      <c r="D320" s="61">
        <v>1930.9343899999999</v>
      </c>
      <c r="E320" s="231">
        <v>1930.9343899999999</v>
      </c>
      <c r="F320" s="61">
        <v>1930.9343899999999</v>
      </c>
      <c r="G320" s="265">
        <f t="shared" si="102"/>
        <v>0</v>
      </c>
      <c r="H320" s="17">
        <f t="shared" si="103"/>
        <v>0</v>
      </c>
      <c r="I320" s="30">
        <f t="shared" si="104"/>
        <v>100</v>
      </c>
    </row>
    <row r="321" spans="1:10" ht="54" customHeight="1" x14ac:dyDescent="0.25">
      <c r="A321" s="183" t="s">
        <v>670</v>
      </c>
      <c r="B321" s="16" t="s">
        <v>16</v>
      </c>
      <c r="C321" s="50" t="s">
        <v>90</v>
      </c>
      <c r="D321" s="61">
        <v>1180.47567</v>
      </c>
      <c r="E321" s="231">
        <v>1180.47567</v>
      </c>
      <c r="F321" s="61">
        <v>1180.47567</v>
      </c>
      <c r="G321" s="265">
        <f t="shared" si="102"/>
        <v>0</v>
      </c>
      <c r="H321" s="17">
        <f t="shared" si="103"/>
        <v>0</v>
      </c>
      <c r="I321" s="30">
        <f t="shared" si="104"/>
        <v>100</v>
      </c>
    </row>
    <row r="322" spans="1:10" ht="48" customHeight="1" x14ac:dyDescent="0.25">
      <c r="A322" s="183" t="s">
        <v>671</v>
      </c>
      <c r="B322" s="16" t="s">
        <v>16</v>
      </c>
      <c r="C322" s="50" t="s">
        <v>91</v>
      </c>
      <c r="D322" s="61">
        <v>1894.1420900000001</v>
      </c>
      <c r="E322" s="231">
        <v>1894.1420900000001</v>
      </c>
      <c r="F322" s="61">
        <v>1894.1420900000001</v>
      </c>
      <c r="G322" s="265">
        <f t="shared" si="102"/>
        <v>0</v>
      </c>
      <c r="H322" s="17">
        <f t="shared" si="103"/>
        <v>0</v>
      </c>
      <c r="I322" s="30">
        <f t="shared" si="104"/>
        <v>100</v>
      </c>
      <c r="J322" s="73" t="s">
        <v>38</v>
      </c>
    </row>
    <row r="323" spans="1:10" ht="60.75" customHeight="1" x14ac:dyDescent="0.25">
      <c r="A323" s="183" t="s">
        <v>672</v>
      </c>
      <c r="B323" s="16" t="s">
        <v>16</v>
      </c>
      <c r="C323" s="50" t="s">
        <v>92</v>
      </c>
      <c r="D323" s="61">
        <v>1478.1850999999999</v>
      </c>
      <c r="E323" s="231">
        <v>1478.1850999999999</v>
      </c>
      <c r="F323" s="61">
        <v>1478.1850999999999</v>
      </c>
      <c r="G323" s="265">
        <f t="shared" si="102"/>
        <v>0</v>
      </c>
      <c r="H323" s="17">
        <f t="shared" si="103"/>
        <v>0</v>
      </c>
      <c r="I323" s="30">
        <f t="shared" si="104"/>
        <v>100</v>
      </c>
    </row>
    <row r="324" spans="1:10" ht="54.75" customHeight="1" x14ac:dyDescent="0.25">
      <c r="A324" s="183" t="s">
        <v>673</v>
      </c>
      <c r="B324" s="16" t="s">
        <v>16</v>
      </c>
      <c r="C324" s="50" t="s">
        <v>93</v>
      </c>
      <c r="D324" s="61">
        <v>5251.1595699999998</v>
      </c>
      <c r="E324" s="231">
        <v>5251.1595699999998</v>
      </c>
      <c r="F324" s="61">
        <v>5251.1595699999998</v>
      </c>
      <c r="G324" s="265">
        <f t="shared" si="102"/>
        <v>0</v>
      </c>
      <c r="H324" s="17">
        <f t="shared" si="103"/>
        <v>0</v>
      </c>
      <c r="I324" s="30">
        <f t="shared" si="104"/>
        <v>100</v>
      </c>
    </row>
    <row r="325" spans="1:10" ht="87" customHeight="1" x14ac:dyDescent="0.25">
      <c r="A325" s="183" t="s">
        <v>674</v>
      </c>
      <c r="B325" s="16" t="s">
        <v>16</v>
      </c>
      <c r="C325" s="50" t="s">
        <v>677</v>
      </c>
      <c r="D325" s="61">
        <v>21124.959999999999</v>
      </c>
      <c r="E325" s="231">
        <v>21124.959999999999</v>
      </c>
      <c r="F325" s="61">
        <v>21124.959999999999</v>
      </c>
      <c r="G325" s="265">
        <f t="shared" si="102"/>
        <v>0</v>
      </c>
      <c r="H325" s="17">
        <f t="shared" si="103"/>
        <v>0</v>
      </c>
      <c r="I325" s="30">
        <f t="shared" si="104"/>
        <v>100</v>
      </c>
    </row>
    <row r="326" spans="1:10" ht="80.25" customHeight="1" x14ac:dyDescent="0.25">
      <c r="A326" s="183" t="s">
        <v>675</v>
      </c>
      <c r="B326" s="16" t="s">
        <v>16</v>
      </c>
      <c r="C326" s="50" t="s">
        <v>94</v>
      </c>
      <c r="D326" s="61">
        <v>7365.8401199999998</v>
      </c>
      <c r="E326" s="231">
        <v>7365.8401199999998</v>
      </c>
      <c r="F326" s="61">
        <v>7365.8401199999998</v>
      </c>
      <c r="G326" s="265">
        <f t="shared" si="102"/>
        <v>0</v>
      </c>
      <c r="H326" s="17">
        <f t="shared" si="103"/>
        <v>0</v>
      </c>
      <c r="I326" s="30">
        <f t="shared" si="104"/>
        <v>100</v>
      </c>
    </row>
    <row r="327" spans="1:10" ht="157.5" customHeight="1" x14ac:dyDescent="0.25">
      <c r="A327" s="184" t="s">
        <v>676</v>
      </c>
      <c r="B327" s="16" t="s">
        <v>16</v>
      </c>
      <c r="C327" s="50" t="s">
        <v>678</v>
      </c>
      <c r="D327" s="61">
        <v>127002.3</v>
      </c>
      <c r="E327" s="231">
        <v>127002.274</v>
      </c>
      <c r="F327" s="61">
        <v>127002.274</v>
      </c>
      <c r="G327" s="265">
        <f t="shared" si="102"/>
        <v>0</v>
      </c>
      <c r="H327" s="17">
        <f t="shared" si="103"/>
        <v>2.599999999802094E-2</v>
      </c>
      <c r="I327" s="30">
        <f t="shared" si="104"/>
        <v>99.99997952792981</v>
      </c>
    </row>
    <row r="328" spans="1:10" ht="51" customHeight="1" x14ac:dyDescent="0.25">
      <c r="A328" s="168" t="s">
        <v>228</v>
      </c>
      <c r="B328" s="43"/>
      <c r="C328" s="63" t="s">
        <v>84</v>
      </c>
      <c r="D328" s="115">
        <f>D329</f>
        <v>6986.9</v>
      </c>
      <c r="E328" s="236">
        <f>E329</f>
        <v>6986.9</v>
      </c>
      <c r="F328" s="115">
        <f>F329</f>
        <v>6986.9</v>
      </c>
      <c r="G328" s="264">
        <f t="shared" si="99"/>
        <v>0</v>
      </c>
      <c r="H328" s="15">
        <f t="shared" si="100"/>
        <v>0</v>
      </c>
      <c r="I328" s="29">
        <f t="shared" si="101"/>
        <v>100</v>
      </c>
    </row>
    <row r="329" spans="1:10" ht="177.75" customHeight="1" x14ac:dyDescent="0.25">
      <c r="A329" s="162" t="s">
        <v>229</v>
      </c>
      <c r="B329" s="89">
        <v>441</v>
      </c>
      <c r="C329" s="50" t="s">
        <v>230</v>
      </c>
      <c r="D329" s="61">
        <v>6986.9</v>
      </c>
      <c r="E329" s="231">
        <v>6986.9</v>
      </c>
      <c r="F329" s="61">
        <v>6986.9</v>
      </c>
      <c r="G329" s="265">
        <f t="shared" si="99"/>
        <v>0</v>
      </c>
      <c r="H329" s="17">
        <f t="shared" si="100"/>
        <v>0</v>
      </c>
      <c r="I329" s="30">
        <f t="shared" si="101"/>
        <v>100</v>
      </c>
    </row>
    <row r="330" spans="1:10" ht="69.75" customHeight="1" x14ac:dyDescent="0.25">
      <c r="A330" s="168" t="s">
        <v>679</v>
      </c>
      <c r="B330" s="43"/>
      <c r="C330" s="128" t="s">
        <v>681</v>
      </c>
      <c r="D330" s="115">
        <f>D331</f>
        <v>431.75</v>
      </c>
      <c r="E330" s="236">
        <f>E331</f>
        <v>431.75</v>
      </c>
      <c r="F330" s="115">
        <f>F331</f>
        <v>431.75</v>
      </c>
      <c r="G330" s="264">
        <f t="shared" ref="G330" si="112">E330-F330</f>
        <v>0</v>
      </c>
      <c r="H330" s="15">
        <f t="shared" ref="H330" si="113">D330-F330</f>
        <v>0</v>
      </c>
      <c r="I330" s="29">
        <f t="shared" ref="I330" si="114">F330/D330*100</f>
        <v>100</v>
      </c>
    </row>
    <row r="331" spans="1:10" ht="57" customHeight="1" x14ac:dyDescent="0.25">
      <c r="A331" s="183" t="s">
        <v>680</v>
      </c>
      <c r="B331" s="89">
        <v>441</v>
      </c>
      <c r="C331" s="50" t="s">
        <v>682</v>
      </c>
      <c r="D331" s="61">
        <v>431.75</v>
      </c>
      <c r="E331" s="231">
        <v>431.75</v>
      </c>
      <c r="F331" s="61">
        <v>431.75</v>
      </c>
      <c r="G331" s="265">
        <f t="shared" ref="G331" si="115">E331-F331</f>
        <v>0</v>
      </c>
      <c r="H331" s="18">
        <f t="shared" ref="H331" si="116">D331-F331</f>
        <v>0</v>
      </c>
      <c r="I331" s="101">
        <f t="shared" ref="I331" si="117">F331/D331*100</f>
        <v>100</v>
      </c>
    </row>
    <row r="332" spans="1:10" ht="75" customHeight="1" x14ac:dyDescent="0.25">
      <c r="A332" s="210" t="s">
        <v>47</v>
      </c>
      <c r="B332" s="212"/>
      <c r="C332" s="212"/>
      <c r="D332" s="212"/>
      <c r="E332" s="212"/>
      <c r="F332" s="212"/>
      <c r="G332" s="212"/>
      <c r="H332" s="212"/>
      <c r="I332" s="212"/>
    </row>
    <row r="333" spans="1:10" ht="36.75" customHeight="1" x14ac:dyDescent="0.25">
      <c r="A333" s="159" t="s">
        <v>1</v>
      </c>
      <c r="B333" s="22"/>
      <c r="C333" s="9" t="s">
        <v>95</v>
      </c>
      <c r="D333" s="105">
        <f>D335+D364+D382</f>
        <v>72565.451210000014</v>
      </c>
      <c r="E333" s="228">
        <f>E335+E364+E382</f>
        <v>72080.10017000002</v>
      </c>
      <c r="F333" s="106">
        <f>F335+F364+F382</f>
        <v>72067.729760000017</v>
      </c>
      <c r="G333" s="263">
        <f t="shared" ref="G333:G370" si="118">E333-F333</f>
        <v>12.370410000003176</v>
      </c>
      <c r="H333" s="105">
        <f t="shared" ref="H333:H370" si="119">D333-F333</f>
        <v>497.72144999999728</v>
      </c>
      <c r="I333" s="105">
        <f t="shared" ref="I333:I370" si="120">F333/D333*100</f>
        <v>99.31410686256244</v>
      </c>
    </row>
    <row r="334" spans="1:10" ht="25.5" customHeight="1" x14ac:dyDescent="0.25">
      <c r="A334" s="160" t="s">
        <v>5</v>
      </c>
      <c r="B334" s="23"/>
      <c r="C334" s="23"/>
      <c r="D334" s="25"/>
      <c r="E334" s="241"/>
      <c r="F334" s="99"/>
      <c r="G334" s="270"/>
      <c r="H334" s="25"/>
      <c r="I334" s="25"/>
    </row>
    <row r="335" spans="1:10" ht="66.75" customHeight="1" x14ac:dyDescent="0.25">
      <c r="A335" s="167" t="s">
        <v>18</v>
      </c>
      <c r="B335" s="13"/>
      <c r="C335" s="13" t="s">
        <v>96</v>
      </c>
      <c r="D335" s="15">
        <f>SUM(D336:D363)</f>
        <v>61786.562970000014</v>
      </c>
      <c r="E335" s="230">
        <f>SUM(E336:E363)</f>
        <v>61301.211930000012</v>
      </c>
      <c r="F335" s="15">
        <f>SUM(F336:F363)</f>
        <v>61288.841520000009</v>
      </c>
      <c r="G335" s="264">
        <f t="shared" si="118"/>
        <v>12.370410000003176</v>
      </c>
      <c r="H335" s="15">
        <f t="shared" si="119"/>
        <v>497.72145000000455</v>
      </c>
      <c r="I335" s="15">
        <f t="shared" si="120"/>
        <v>99.19445033665059</v>
      </c>
    </row>
    <row r="336" spans="1:10" ht="66" customHeight="1" x14ac:dyDescent="0.25">
      <c r="A336" s="183" t="s">
        <v>313</v>
      </c>
      <c r="B336" s="21" t="s">
        <v>16</v>
      </c>
      <c r="C336" s="50" t="s">
        <v>314</v>
      </c>
      <c r="D336" s="61">
        <v>218.74</v>
      </c>
      <c r="E336" s="61">
        <v>218.74</v>
      </c>
      <c r="F336" s="61">
        <v>218.74</v>
      </c>
      <c r="G336" s="269">
        <f t="shared" si="118"/>
        <v>0</v>
      </c>
      <c r="H336" s="17">
        <f t="shared" si="119"/>
        <v>0</v>
      </c>
      <c r="I336" s="17">
        <f t="shared" si="120"/>
        <v>100</v>
      </c>
    </row>
    <row r="337" spans="1:9" ht="55.5" customHeight="1" x14ac:dyDescent="0.25">
      <c r="A337" s="183" t="s">
        <v>48</v>
      </c>
      <c r="B337" s="21" t="s">
        <v>16</v>
      </c>
      <c r="C337" s="50" t="s">
        <v>97</v>
      </c>
      <c r="D337" s="61">
        <v>144</v>
      </c>
      <c r="E337" s="61">
        <v>144</v>
      </c>
      <c r="F337" s="61">
        <v>144</v>
      </c>
      <c r="G337" s="269">
        <f t="shared" ref="G337:G363" si="121">E337-F337</f>
        <v>0</v>
      </c>
      <c r="H337" s="17">
        <f t="shared" ref="H337:H363" si="122">D337-F337</f>
        <v>0</v>
      </c>
      <c r="I337" s="17">
        <f t="shared" ref="I337:I363" si="123">F337/D337*100</f>
        <v>100</v>
      </c>
    </row>
    <row r="338" spans="1:9" s="76" customFormat="1" ht="35.25" customHeight="1" x14ac:dyDescent="0.25">
      <c r="A338" s="183" t="s">
        <v>67</v>
      </c>
      <c r="B338" s="21" t="s">
        <v>16</v>
      </c>
      <c r="C338" s="50" t="s">
        <v>683</v>
      </c>
      <c r="D338" s="61">
        <v>35960.359250000001</v>
      </c>
      <c r="E338" s="61">
        <v>35960.359250000001</v>
      </c>
      <c r="F338" s="61">
        <v>35960.359250000001</v>
      </c>
      <c r="G338" s="269">
        <f t="shared" si="121"/>
        <v>0</v>
      </c>
      <c r="H338" s="17">
        <f t="shared" si="122"/>
        <v>0</v>
      </c>
      <c r="I338" s="17">
        <f t="shared" si="123"/>
        <v>100</v>
      </c>
    </row>
    <row r="339" spans="1:9" s="75" customFormat="1" ht="35.25" customHeight="1" x14ac:dyDescent="0.3">
      <c r="A339" s="183" t="s">
        <v>67</v>
      </c>
      <c r="B339" s="21" t="s">
        <v>16</v>
      </c>
      <c r="C339" s="50" t="s">
        <v>683</v>
      </c>
      <c r="D339" s="61">
        <v>10857.46074</v>
      </c>
      <c r="E339" s="61">
        <v>10857.46074</v>
      </c>
      <c r="F339" s="61">
        <v>10857.46074</v>
      </c>
      <c r="G339" s="269">
        <f t="shared" si="121"/>
        <v>0</v>
      </c>
      <c r="H339" s="17">
        <f t="shared" si="122"/>
        <v>0</v>
      </c>
      <c r="I339" s="17">
        <f t="shared" si="123"/>
        <v>100</v>
      </c>
    </row>
    <row r="340" spans="1:9" ht="38.25" customHeight="1" x14ac:dyDescent="0.25">
      <c r="A340" s="183" t="s">
        <v>68</v>
      </c>
      <c r="B340" s="21" t="s">
        <v>16</v>
      </c>
      <c r="C340" s="50" t="s">
        <v>684</v>
      </c>
      <c r="D340" s="61">
        <v>901.49586999999997</v>
      </c>
      <c r="E340" s="61">
        <v>901.49586999999997</v>
      </c>
      <c r="F340" s="61">
        <v>901.49586999999997</v>
      </c>
      <c r="G340" s="269">
        <f t="shared" si="121"/>
        <v>0</v>
      </c>
      <c r="H340" s="17">
        <f t="shared" si="122"/>
        <v>0</v>
      </c>
      <c r="I340" s="17">
        <f t="shared" si="123"/>
        <v>100</v>
      </c>
    </row>
    <row r="341" spans="1:9" s="77" customFormat="1" ht="56.25" customHeight="1" x14ac:dyDescent="0.25">
      <c r="A341" s="183" t="s">
        <v>358</v>
      </c>
      <c r="B341" s="21" t="s">
        <v>16</v>
      </c>
      <c r="C341" s="50" t="s">
        <v>685</v>
      </c>
      <c r="D341" s="61">
        <v>36.459780000000002</v>
      </c>
      <c r="E341" s="61">
        <v>36.459780000000002</v>
      </c>
      <c r="F341" s="61">
        <v>36.459780000000002</v>
      </c>
      <c r="G341" s="269">
        <f t="shared" si="121"/>
        <v>0</v>
      </c>
      <c r="H341" s="17">
        <f t="shared" si="122"/>
        <v>0</v>
      </c>
      <c r="I341" s="17">
        <f t="shared" si="123"/>
        <v>100</v>
      </c>
    </row>
    <row r="342" spans="1:9" ht="56.25" customHeight="1" x14ac:dyDescent="0.25">
      <c r="A342" s="183" t="s">
        <v>358</v>
      </c>
      <c r="B342" s="21" t="s">
        <v>16</v>
      </c>
      <c r="C342" s="50" t="s">
        <v>685</v>
      </c>
      <c r="D342" s="61">
        <v>11.01085</v>
      </c>
      <c r="E342" s="61">
        <v>11.01085</v>
      </c>
      <c r="F342" s="61">
        <v>11.01085</v>
      </c>
      <c r="G342" s="269">
        <f t="shared" si="121"/>
        <v>0</v>
      </c>
      <c r="H342" s="17">
        <f t="shared" si="122"/>
        <v>0</v>
      </c>
      <c r="I342" s="17">
        <f t="shared" si="123"/>
        <v>100</v>
      </c>
    </row>
    <row r="343" spans="1:9" s="175" customFormat="1" ht="33.75" customHeight="1" x14ac:dyDescent="0.25">
      <c r="A343" s="183" t="s">
        <v>43</v>
      </c>
      <c r="B343" s="21" t="s">
        <v>16</v>
      </c>
      <c r="C343" s="50" t="s">
        <v>686</v>
      </c>
      <c r="D343" s="61">
        <v>31.4</v>
      </c>
      <c r="E343" s="61">
        <v>31.4</v>
      </c>
      <c r="F343" s="61">
        <v>31.4</v>
      </c>
      <c r="G343" s="269">
        <f t="shared" si="121"/>
        <v>0</v>
      </c>
      <c r="H343" s="17">
        <f t="shared" si="122"/>
        <v>0</v>
      </c>
      <c r="I343" s="17">
        <f t="shared" si="123"/>
        <v>100</v>
      </c>
    </row>
    <row r="344" spans="1:9" s="175" customFormat="1" ht="57.75" customHeight="1" x14ac:dyDescent="0.25">
      <c r="A344" s="183" t="s">
        <v>285</v>
      </c>
      <c r="B344" s="21" t="s">
        <v>16</v>
      </c>
      <c r="C344" s="50" t="s">
        <v>687</v>
      </c>
      <c r="D344" s="61">
        <v>795.96</v>
      </c>
      <c r="E344" s="61">
        <v>795.96</v>
      </c>
      <c r="F344" s="61">
        <v>795.96</v>
      </c>
      <c r="G344" s="269">
        <f t="shared" si="121"/>
        <v>0</v>
      </c>
      <c r="H344" s="17">
        <f t="shared" si="122"/>
        <v>0</v>
      </c>
      <c r="I344" s="17">
        <f t="shared" si="123"/>
        <v>100</v>
      </c>
    </row>
    <row r="345" spans="1:9" s="175" customFormat="1" ht="57.75" customHeight="1" x14ac:dyDescent="0.25">
      <c r="A345" s="183" t="s">
        <v>285</v>
      </c>
      <c r="B345" s="21" t="s">
        <v>16</v>
      </c>
      <c r="C345" s="50" t="s">
        <v>687</v>
      </c>
      <c r="D345" s="61">
        <v>284</v>
      </c>
      <c r="E345" s="61">
        <v>284</v>
      </c>
      <c r="F345" s="61">
        <v>284</v>
      </c>
      <c r="G345" s="269">
        <f t="shared" si="121"/>
        <v>0</v>
      </c>
      <c r="H345" s="17">
        <f t="shared" si="122"/>
        <v>0</v>
      </c>
      <c r="I345" s="17">
        <f t="shared" si="123"/>
        <v>100</v>
      </c>
    </row>
    <row r="346" spans="1:9" s="175" customFormat="1" ht="33" customHeight="1" x14ac:dyDescent="0.25">
      <c r="A346" s="183" t="s">
        <v>69</v>
      </c>
      <c r="B346" s="21" t="s">
        <v>16</v>
      </c>
      <c r="C346" s="50" t="s">
        <v>688</v>
      </c>
      <c r="D346" s="61">
        <v>549.56500000000005</v>
      </c>
      <c r="E346" s="61">
        <v>484.35969</v>
      </c>
      <c r="F346" s="61">
        <v>482.70013</v>
      </c>
      <c r="G346" s="269">
        <f t="shared" si="121"/>
        <v>1.659559999999999</v>
      </c>
      <c r="H346" s="17">
        <f t="shared" si="122"/>
        <v>66.864870000000053</v>
      </c>
      <c r="I346" s="17">
        <f t="shared" si="123"/>
        <v>87.833128019433545</v>
      </c>
    </row>
    <row r="347" spans="1:9" ht="33" customHeight="1" x14ac:dyDescent="0.25">
      <c r="A347" s="183" t="s">
        <v>71</v>
      </c>
      <c r="B347" s="21" t="s">
        <v>16</v>
      </c>
      <c r="C347" s="50" t="s">
        <v>689</v>
      </c>
      <c r="D347" s="61">
        <v>249.99690000000001</v>
      </c>
      <c r="E347" s="61">
        <v>226.28354999999999</v>
      </c>
      <c r="F347" s="61">
        <v>226.28354999999999</v>
      </c>
      <c r="G347" s="269">
        <f t="shared" si="121"/>
        <v>0</v>
      </c>
      <c r="H347" s="17">
        <f t="shared" si="122"/>
        <v>23.71335000000002</v>
      </c>
      <c r="I347" s="17">
        <f t="shared" si="123"/>
        <v>90.514542380325508</v>
      </c>
    </row>
    <row r="348" spans="1:9" ht="33" customHeight="1" x14ac:dyDescent="0.25">
      <c r="A348" s="183" t="s">
        <v>71</v>
      </c>
      <c r="B348" s="21" t="s">
        <v>16</v>
      </c>
      <c r="C348" s="50" t="s">
        <v>689</v>
      </c>
      <c r="D348" s="61">
        <v>883.18872999999996</v>
      </c>
      <c r="E348" s="61">
        <v>775.31104000000005</v>
      </c>
      <c r="F348" s="61">
        <v>772.72059000000002</v>
      </c>
      <c r="G348" s="269">
        <f t="shared" si="121"/>
        <v>2.5904500000000326</v>
      </c>
      <c r="H348" s="17">
        <f t="shared" si="122"/>
        <v>110.46813999999995</v>
      </c>
      <c r="I348" s="17">
        <f t="shared" si="123"/>
        <v>87.492125267495211</v>
      </c>
    </row>
    <row r="349" spans="1:9" ht="33" customHeight="1" x14ac:dyDescent="0.25">
      <c r="A349" s="183" t="s">
        <v>49</v>
      </c>
      <c r="B349" s="21" t="s">
        <v>16</v>
      </c>
      <c r="C349" s="50" t="s">
        <v>690</v>
      </c>
      <c r="D349" s="61">
        <v>290</v>
      </c>
      <c r="E349" s="61">
        <v>290</v>
      </c>
      <c r="F349" s="61">
        <v>287.18599999999998</v>
      </c>
      <c r="G349" s="269">
        <f t="shared" si="121"/>
        <v>2.8140000000000214</v>
      </c>
      <c r="H349" s="17">
        <f t="shared" si="122"/>
        <v>2.8140000000000214</v>
      </c>
      <c r="I349" s="17">
        <f t="shared" si="123"/>
        <v>99.029655172413783</v>
      </c>
    </row>
    <row r="350" spans="1:9" ht="34.5" customHeight="1" x14ac:dyDescent="0.25">
      <c r="A350" s="183" t="s">
        <v>225</v>
      </c>
      <c r="B350" s="21" t="s">
        <v>16</v>
      </c>
      <c r="C350" s="50" t="s">
        <v>691</v>
      </c>
      <c r="D350" s="61">
        <v>109.8456</v>
      </c>
      <c r="E350" s="61">
        <v>84.337199999999996</v>
      </c>
      <c r="F350" s="61">
        <v>79.030799999999999</v>
      </c>
      <c r="G350" s="269">
        <f t="shared" si="121"/>
        <v>5.3063999999999965</v>
      </c>
      <c r="H350" s="17">
        <f t="shared" si="122"/>
        <v>30.814800000000005</v>
      </c>
      <c r="I350" s="17">
        <f t="shared" si="123"/>
        <v>71.947169481526799</v>
      </c>
    </row>
    <row r="351" spans="1:9" ht="24.75" customHeight="1" x14ac:dyDescent="0.25">
      <c r="A351" s="183" t="s">
        <v>72</v>
      </c>
      <c r="B351" s="21" t="s">
        <v>16</v>
      </c>
      <c r="C351" s="50" t="s">
        <v>692</v>
      </c>
      <c r="D351" s="61">
        <v>14.33</v>
      </c>
      <c r="E351" s="61">
        <v>14.33</v>
      </c>
      <c r="F351" s="61">
        <v>14.33</v>
      </c>
      <c r="G351" s="269">
        <f t="shared" si="121"/>
        <v>0</v>
      </c>
      <c r="H351" s="17">
        <f t="shared" si="122"/>
        <v>0</v>
      </c>
      <c r="I351" s="17">
        <f t="shared" si="123"/>
        <v>100</v>
      </c>
    </row>
    <row r="352" spans="1:9" ht="24.75" customHeight="1" x14ac:dyDescent="0.25">
      <c r="A352" s="183" t="s">
        <v>72</v>
      </c>
      <c r="B352" s="21" t="s">
        <v>16</v>
      </c>
      <c r="C352" s="50" t="s">
        <v>692</v>
      </c>
      <c r="D352" s="61">
        <v>662.48</v>
      </c>
      <c r="E352" s="61">
        <v>630.97203999999999</v>
      </c>
      <c r="F352" s="61">
        <v>630.97203999999999</v>
      </c>
      <c r="G352" s="269">
        <f t="shared" si="121"/>
        <v>0</v>
      </c>
      <c r="H352" s="17">
        <f t="shared" si="122"/>
        <v>31.507960000000026</v>
      </c>
      <c r="I352" s="17">
        <f t="shared" si="123"/>
        <v>95.243937930201668</v>
      </c>
    </row>
    <row r="353" spans="1:9" ht="24.75" customHeight="1" x14ac:dyDescent="0.25">
      <c r="A353" s="183" t="s">
        <v>72</v>
      </c>
      <c r="B353" s="21" t="s">
        <v>16</v>
      </c>
      <c r="C353" s="50" t="s">
        <v>692</v>
      </c>
      <c r="D353" s="61">
        <v>6.9</v>
      </c>
      <c r="E353" s="61">
        <v>6.9</v>
      </c>
      <c r="F353" s="61">
        <v>6.9</v>
      </c>
      <c r="G353" s="269">
        <f t="shared" si="121"/>
        <v>0</v>
      </c>
      <c r="H353" s="17">
        <f t="shared" si="122"/>
        <v>0</v>
      </c>
      <c r="I353" s="17">
        <f t="shared" si="123"/>
        <v>100</v>
      </c>
    </row>
    <row r="354" spans="1:9" ht="24.75" customHeight="1" x14ac:dyDescent="0.25">
      <c r="A354" s="183" t="s">
        <v>73</v>
      </c>
      <c r="B354" s="21" t="s">
        <v>16</v>
      </c>
      <c r="C354" s="50" t="s">
        <v>693</v>
      </c>
      <c r="D354" s="61">
        <v>1701.8750500000001</v>
      </c>
      <c r="E354" s="61">
        <v>1701.8750500000001</v>
      </c>
      <c r="F354" s="61">
        <v>1701.8750500000001</v>
      </c>
      <c r="G354" s="269">
        <f t="shared" si="121"/>
        <v>0</v>
      </c>
      <c r="H354" s="17">
        <f t="shared" si="122"/>
        <v>0</v>
      </c>
      <c r="I354" s="17">
        <f t="shared" si="123"/>
        <v>100</v>
      </c>
    </row>
    <row r="355" spans="1:9" ht="27" customHeight="1" x14ac:dyDescent="0.25">
      <c r="A355" s="183" t="s">
        <v>74</v>
      </c>
      <c r="B355" s="21" t="s">
        <v>16</v>
      </c>
      <c r="C355" s="50" t="s">
        <v>694</v>
      </c>
      <c r="D355" s="61">
        <v>2571.2484199999999</v>
      </c>
      <c r="E355" s="61">
        <v>2571.0421500000002</v>
      </c>
      <c r="F355" s="61">
        <v>2571.0421500000002</v>
      </c>
      <c r="G355" s="269">
        <f t="shared" si="121"/>
        <v>0</v>
      </c>
      <c r="H355" s="17">
        <f t="shared" si="122"/>
        <v>0.20626999999967666</v>
      </c>
      <c r="I355" s="17">
        <f t="shared" si="123"/>
        <v>99.991977826864371</v>
      </c>
    </row>
    <row r="356" spans="1:9" ht="117" customHeight="1" x14ac:dyDescent="0.25">
      <c r="A356" s="184" t="s">
        <v>526</v>
      </c>
      <c r="B356" s="21" t="s">
        <v>16</v>
      </c>
      <c r="C356" s="50" t="s">
        <v>695</v>
      </c>
      <c r="D356" s="61">
        <v>1194.71596</v>
      </c>
      <c r="E356" s="61">
        <v>1194.71596</v>
      </c>
      <c r="F356" s="61">
        <v>1194.71596</v>
      </c>
      <c r="G356" s="269">
        <f t="shared" si="121"/>
        <v>0</v>
      </c>
      <c r="H356" s="17">
        <f t="shared" si="122"/>
        <v>0</v>
      </c>
      <c r="I356" s="17">
        <f t="shared" si="123"/>
        <v>100</v>
      </c>
    </row>
    <row r="357" spans="1:9" ht="123.75" customHeight="1" x14ac:dyDescent="0.25">
      <c r="A357" s="184" t="s">
        <v>526</v>
      </c>
      <c r="B357" s="21" t="s">
        <v>16</v>
      </c>
      <c r="C357" s="50" t="s">
        <v>695</v>
      </c>
      <c r="D357" s="61">
        <v>360.80421000000001</v>
      </c>
      <c r="E357" s="61">
        <v>360.80421000000001</v>
      </c>
      <c r="F357" s="61">
        <v>360.80421000000001</v>
      </c>
      <c r="G357" s="269">
        <f t="shared" si="121"/>
        <v>0</v>
      </c>
      <c r="H357" s="17">
        <f t="shared" si="122"/>
        <v>0</v>
      </c>
      <c r="I357" s="17">
        <f t="shared" si="123"/>
        <v>100</v>
      </c>
    </row>
    <row r="358" spans="1:9" ht="34.5" customHeight="1" x14ac:dyDescent="0.25">
      <c r="A358" s="183" t="s">
        <v>67</v>
      </c>
      <c r="B358" s="21" t="s">
        <v>16</v>
      </c>
      <c r="C358" s="50" t="s">
        <v>696</v>
      </c>
      <c r="D358" s="61">
        <v>2033.59339</v>
      </c>
      <c r="E358" s="61">
        <v>2033.59339</v>
      </c>
      <c r="F358" s="61">
        <v>2033.59339</v>
      </c>
      <c r="G358" s="269">
        <f t="shared" si="121"/>
        <v>0</v>
      </c>
      <c r="H358" s="17">
        <f t="shared" si="122"/>
        <v>0</v>
      </c>
      <c r="I358" s="17">
        <f t="shared" si="123"/>
        <v>100</v>
      </c>
    </row>
    <row r="359" spans="1:9" ht="29.25" customHeight="1" x14ac:dyDescent="0.25">
      <c r="A359" s="183" t="s">
        <v>67</v>
      </c>
      <c r="B359" s="21" t="s">
        <v>16</v>
      </c>
      <c r="C359" s="50" t="s">
        <v>696</v>
      </c>
      <c r="D359" s="61">
        <v>614.14523999999994</v>
      </c>
      <c r="E359" s="61">
        <v>614.14523999999994</v>
      </c>
      <c r="F359" s="61">
        <v>614.14523999999994</v>
      </c>
      <c r="G359" s="269">
        <f t="shared" si="121"/>
        <v>0</v>
      </c>
      <c r="H359" s="17">
        <f t="shared" si="122"/>
        <v>0</v>
      </c>
      <c r="I359" s="17">
        <f t="shared" si="123"/>
        <v>100</v>
      </c>
    </row>
    <row r="360" spans="1:9" ht="27.75" customHeight="1" x14ac:dyDescent="0.25">
      <c r="A360" s="183" t="s">
        <v>69</v>
      </c>
      <c r="B360" s="21" t="s">
        <v>16</v>
      </c>
      <c r="C360" s="50" t="s">
        <v>697</v>
      </c>
      <c r="D360" s="61">
        <v>21.83</v>
      </c>
      <c r="E360" s="61">
        <v>21.83</v>
      </c>
      <c r="F360" s="61">
        <v>21.83</v>
      </c>
      <c r="G360" s="269">
        <f t="shared" si="121"/>
        <v>0</v>
      </c>
      <c r="H360" s="17">
        <f t="shared" si="122"/>
        <v>0</v>
      </c>
      <c r="I360" s="17">
        <f t="shared" si="123"/>
        <v>100</v>
      </c>
    </row>
    <row r="361" spans="1:9" ht="27.75" customHeight="1" x14ac:dyDescent="0.25">
      <c r="A361" s="183" t="s">
        <v>71</v>
      </c>
      <c r="B361" s="21" t="s">
        <v>16</v>
      </c>
      <c r="C361" s="50" t="s">
        <v>698</v>
      </c>
      <c r="D361" s="61">
        <v>29.77319</v>
      </c>
      <c r="E361" s="61">
        <v>29.77319</v>
      </c>
      <c r="F361" s="61">
        <v>29.77319</v>
      </c>
      <c r="G361" s="269">
        <f t="shared" si="121"/>
        <v>0</v>
      </c>
      <c r="H361" s="17">
        <f t="shared" si="122"/>
        <v>0</v>
      </c>
      <c r="I361" s="17">
        <f t="shared" si="123"/>
        <v>100</v>
      </c>
    </row>
    <row r="362" spans="1:9" s="175" customFormat="1" ht="27.75" customHeight="1" x14ac:dyDescent="0.25">
      <c r="A362" s="183" t="s">
        <v>71</v>
      </c>
      <c r="B362" s="21" t="s">
        <v>16</v>
      </c>
      <c r="C362" s="50" t="s">
        <v>698</v>
      </c>
      <c r="D362" s="61">
        <v>1221.3847900000001</v>
      </c>
      <c r="E362" s="61">
        <v>990.05273</v>
      </c>
      <c r="F362" s="61">
        <v>990.05273</v>
      </c>
      <c r="G362" s="269">
        <f t="shared" si="121"/>
        <v>0</v>
      </c>
      <c r="H362" s="17">
        <f t="shared" si="122"/>
        <v>231.33206000000007</v>
      </c>
      <c r="I362" s="17">
        <f t="shared" si="123"/>
        <v>81.059854200411323</v>
      </c>
    </row>
    <row r="363" spans="1:9" ht="27.75" customHeight="1" x14ac:dyDescent="0.25">
      <c r="A363" s="183" t="s">
        <v>225</v>
      </c>
      <c r="B363" s="21" t="s">
        <v>16</v>
      </c>
      <c r="C363" s="50" t="s">
        <v>699</v>
      </c>
      <c r="D363" s="61">
        <v>30</v>
      </c>
      <c r="E363" s="61">
        <v>30</v>
      </c>
      <c r="F363" s="61">
        <v>30</v>
      </c>
      <c r="G363" s="269">
        <f t="shared" si="121"/>
        <v>0</v>
      </c>
      <c r="H363" s="17">
        <f t="shared" si="122"/>
        <v>0</v>
      </c>
      <c r="I363" s="17">
        <f t="shared" si="123"/>
        <v>100</v>
      </c>
    </row>
    <row r="364" spans="1:9" ht="42.75" customHeight="1" x14ac:dyDescent="0.25">
      <c r="A364" s="167" t="s">
        <v>99</v>
      </c>
      <c r="B364" s="20"/>
      <c r="C364" s="13" t="s">
        <v>98</v>
      </c>
      <c r="D364" s="15">
        <f>SUM(D365:D381)</f>
        <v>9337.4817299999995</v>
      </c>
      <c r="E364" s="230">
        <f>SUM(E365:E381)</f>
        <v>9337.4817299999995</v>
      </c>
      <c r="F364" s="15">
        <f>SUM(F365:F381)</f>
        <v>9337.4817299999995</v>
      </c>
      <c r="G364" s="264">
        <f t="shared" si="118"/>
        <v>0</v>
      </c>
      <c r="H364" s="15">
        <f t="shared" si="119"/>
        <v>0</v>
      </c>
      <c r="I364" s="15">
        <f t="shared" si="120"/>
        <v>100</v>
      </c>
    </row>
    <row r="365" spans="1:9" ht="33" customHeight="1" x14ac:dyDescent="0.25">
      <c r="A365" s="183" t="s">
        <v>700</v>
      </c>
      <c r="B365" s="19" t="s">
        <v>16</v>
      </c>
      <c r="C365" s="50" t="s">
        <v>710</v>
      </c>
      <c r="D365" s="61">
        <v>68.016589999999994</v>
      </c>
      <c r="E365" s="231">
        <v>68.016589999999994</v>
      </c>
      <c r="F365" s="61">
        <v>68.016589999999994</v>
      </c>
      <c r="G365" s="269">
        <f t="shared" si="118"/>
        <v>0</v>
      </c>
      <c r="H365" s="17">
        <f t="shared" si="119"/>
        <v>0</v>
      </c>
      <c r="I365" s="17">
        <f t="shared" si="120"/>
        <v>100</v>
      </c>
    </row>
    <row r="366" spans="1:9" ht="45.75" customHeight="1" x14ac:dyDescent="0.25">
      <c r="A366" s="183" t="s">
        <v>701</v>
      </c>
      <c r="B366" s="19" t="s">
        <v>16</v>
      </c>
      <c r="C366" s="50" t="s">
        <v>369</v>
      </c>
      <c r="D366" s="61">
        <v>86.51</v>
      </c>
      <c r="E366" s="231">
        <v>86.51</v>
      </c>
      <c r="F366" s="61">
        <v>86.51</v>
      </c>
      <c r="G366" s="269">
        <f t="shared" si="118"/>
        <v>0</v>
      </c>
      <c r="H366" s="17">
        <f t="shared" si="119"/>
        <v>0</v>
      </c>
      <c r="I366" s="17">
        <f t="shared" si="120"/>
        <v>100</v>
      </c>
    </row>
    <row r="367" spans="1:9" ht="122.25" customHeight="1" x14ac:dyDescent="0.25">
      <c r="A367" s="184" t="s">
        <v>702</v>
      </c>
      <c r="B367" s="52">
        <v>441</v>
      </c>
      <c r="C367" s="50" t="s">
        <v>711</v>
      </c>
      <c r="D367" s="61">
        <v>568.15173000000004</v>
      </c>
      <c r="E367" s="231">
        <v>568.15173000000004</v>
      </c>
      <c r="F367" s="61">
        <v>568.15173000000004</v>
      </c>
      <c r="G367" s="269">
        <f t="shared" si="118"/>
        <v>0</v>
      </c>
      <c r="H367" s="17">
        <f t="shared" si="119"/>
        <v>0</v>
      </c>
      <c r="I367" s="17">
        <f t="shared" si="120"/>
        <v>100</v>
      </c>
    </row>
    <row r="368" spans="1:9" ht="120.75" customHeight="1" x14ac:dyDescent="0.25">
      <c r="A368" s="184" t="s">
        <v>703</v>
      </c>
      <c r="B368" s="19" t="s">
        <v>16</v>
      </c>
      <c r="C368" s="50" t="s">
        <v>712</v>
      </c>
      <c r="D368" s="61">
        <v>159.67662999999999</v>
      </c>
      <c r="E368" s="231">
        <v>159.67662999999999</v>
      </c>
      <c r="F368" s="61">
        <v>159.67662999999999</v>
      </c>
      <c r="G368" s="269">
        <f t="shared" si="118"/>
        <v>0</v>
      </c>
      <c r="H368" s="17">
        <f t="shared" si="119"/>
        <v>0</v>
      </c>
      <c r="I368" s="17">
        <f t="shared" si="120"/>
        <v>100</v>
      </c>
    </row>
    <row r="369" spans="1:11" ht="132" customHeight="1" x14ac:dyDescent="0.25">
      <c r="A369" s="184" t="s">
        <v>704</v>
      </c>
      <c r="B369" s="19" t="s">
        <v>16</v>
      </c>
      <c r="C369" s="50" t="s">
        <v>713</v>
      </c>
      <c r="D369" s="61">
        <v>89.121840000000006</v>
      </c>
      <c r="E369" s="231">
        <v>89.121840000000006</v>
      </c>
      <c r="F369" s="61">
        <v>89.121840000000006</v>
      </c>
      <c r="G369" s="269">
        <f t="shared" si="118"/>
        <v>0</v>
      </c>
      <c r="H369" s="17">
        <f t="shared" si="119"/>
        <v>0</v>
      </c>
      <c r="I369" s="17">
        <f t="shared" si="120"/>
        <v>100</v>
      </c>
    </row>
    <row r="370" spans="1:11" s="77" customFormat="1" ht="135" customHeight="1" x14ac:dyDescent="0.25">
      <c r="A370" s="184" t="s">
        <v>705</v>
      </c>
      <c r="B370" s="19" t="s">
        <v>16</v>
      </c>
      <c r="C370" s="50" t="s">
        <v>714</v>
      </c>
      <c r="D370" s="61">
        <v>178.24368000000001</v>
      </c>
      <c r="E370" s="231">
        <v>178.24368000000001</v>
      </c>
      <c r="F370" s="61">
        <v>178.24368000000001</v>
      </c>
      <c r="G370" s="269">
        <f t="shared" si="118"/>
        <v>0</v>
      </c>
      <c r="H370" s="17">
        <f t="shared" si="119"/>
        <v>0</v>
      </c>
      <c r="I370" s="17">
        <f t="shared" si="120"/>
        <v>100</v>
      </c>
      <c r="K370" s="80"/>
    </row>
    <row r="371" spans="1:11" ht="126" customHeight="1" x14ac:dyDescent="0.25">
      <c r="A371" s="184" t="s">
        <v>706</v>
      </c>
      <c r="B371" s="19" t="s">
        <v>16</v>
      </c>
      <c r="C371" s="50" t="s">
        <v>715</v>
      </c>
      <c r="D371" s="61">
        <v>898.64521999999999</v>
      </c>
      <c r="E371" s="231">
        <v>898.64521999999999</v>
      </c>
      <c r="F371" s="61">
        <v>898.64521999999999</v>
      </c>
      <c r="G371" s="269">
        <f t="shared" ref="G371:G381" si="124">E371-F371</f>
        <v>0</v>
      </c>
      <c r="H371" s="17">
        <f t="shared" ref="H371:H381" si="125">D371-F371</f>
        <v>0</v>
      </c>
      <c r="I371" s="17">
        <f t="shared" ref="I371:I381" si="126">F371/D371*100</f>
        <v>100</v>
      </c>
      <c r="K371" s="81"/>
    </row>
    <row r="372" spans="1:11" ht="91.5" customHeight="1" x14ac:dyDescent="0.25">
      <c r="A372" s="183" t="s">
        <v>707</v>
      </c>
      <c r="B372" s="19" t="s">
        <v>16</v>
      </c>
      <c r="C372" s="50" t="s">
        <v>716</v>
      </c>
      <c r="D372" s="61">
        <v>528.10864000000004</v>
      </c>
      <c r="E372" s="231">
        <v>528.10864000000004</v>
      </c>
      <c r="F372" s="61">
        <v>528.10864000000004</v>
      </c>
      <c r="G372" s="269">
        <f t="shared" si="124"/>
        <v>0</v>
      </c>
      <c r="H372" s="17">
        <f t="shared" si="125"/>
        <v>0</v>
      </c>
      <c r="I372" s="17">
        <f t="shared" si="126"/>
        <v>100</v>
      </c>
      <c r="K372" s="81"/>
    </row>
    <row r="373" spans="1:11" ht="40.5" customHeight="1" x14ac:dyDescent="0.25">
      <c r="A373" s="183" t="s">
        <v>708</v>
      </c>
      <c r="B373" s="19" t="s">
        <v>16</v>
      </c>
      <c r="C373" s="50" t="s">
        <v>717</v>
      </c>
      <c r="D373" s="61">
        <v>502.67478999999997</v>
      </c>
      <c r="E373" s="231">
        <v>502.67478999999997</v>
      </c>
      <c r="F373" s="61">
        <v>502.67478999999997</v>
      </c>
      <c r="G373" s="269">
        <f t="shared" si="124"/>
        <v>0</v>
      </c>
      <c r="H373" s="17">
        <f t="shared" si="125"/>
        <v>0</v>
      </c>
      <c r="I373" s="17">
        <f t="shared" si="126"/>
        <v>100</v>
      </c>
      <c r="K373" s="81"/>
    </row>
    <row r="374" spans="1:11" ht="40.5" customHeight="1" x14ac:dyDescent="0.25">
      <c r="A374" s="183" t="s">
        <v>231</v>
      </c>
      <c r="B374" s="19" t="s">
        <v>16</v>
      </c>
      <c r="C374" s="50" t="s">
        <v>100</v>
      </c>
      <c r="D374" s="61">
        <v>2236.2189199999998</v>
      </c>
      <c r="E374" s="231">
        <v>2236.2189199999998</v>
      </c>
      <c r="F374" s="61">
        <v>2236.2189199999998</v>
      </c>
      <c r="G374" s="269">
        <f t="shared" si="124"/>
        <v>0</v>
      </c>
      <c r="H374" s="17">
        <f t="shared" si="125"/>
        <v>0</v>
      </c>
      <c r="I374" s="17">
        <f t="shared" si="126"/>
        <v>100</v>
      </c>
      <c r="K374" s="81"/>
    </row>
    <row r="375" spans="1:11" ht="40.5" customHeight="1" x14ac:dyDescent="0.25">
      <c r="A375" s="183" t="s">
        <v>288</v>
      </c>
      <c r="B375" s="19" t="s">
        <v>16</v>
      </c>
      <c r="C375" s="50" t="s">
        <v>101</v>
      </c>
      <c r="D375" s="61">
        <v>200</v>
      </c>
      <c r="E375" s="231">
        <v>200</v>
      </c>
      <c r="F375" s="61">
        <v>200</v>
      </c>
      <c r="G375" s="269">
        <f t="shared" si="124"/>
        <v>0</v>
      </c>
      <c r="H375" s="17">
        <f t="shared" si="125"/>
        <v>0</v>
      </c>
      <c r="I375" s="17">
        <f t="shared" si="126"/>
        <v>100</v>
      </c>
      <c r="K375" s="81"/>
    </row>
    <row r="376" spans="1:11" ht="42" customHeight="1" x14ac:dyDescent="0.25">
      <c r="A376" s="183" t="s">
        <v>368</v>
      </c>
      <c r="B376" s="19" t="s">
        <v>16</v>
      </c>
      <c r="C376" s="50" t="s">
        <v>289</v>
      </c>
      <c r="D376" s="61">
        <v>647.79119000000003</v>
      </c>
      <c r="E376" s="231">
        <v>647.79119000000003</v>
      </c>
      <c r="F376" s="61">
        <v>647.79119000000003</v>
      </c>
      <c r="G376" s="269">
        <f t="shared" si="124"/>
        <v>0</v>
      </c>
      <c r="H376" s="17">
        <f t="shared" si="125"/>
        <v>0</v>
      </c>
      <c r="I376" s="17">
        <f t="shared" si="126"/>
        <v>100</v>
      </c>
      <c r="K376" s="81"/>
    </row>
    <row r="377" spans="1:11" ht="51" customHeight="1" x14ac:dyDescent="0.25">
      <c r="A377" s="183" t="s">
        <v>213</v>
      </c>
      <c r="B377" s="19" t="s">
        <v>16</v>
      </c>
      <c r="C377" s="50" t="s">
        <v>214</v>
      </c>
      <c r="D377" s="61">
        <v>107.88624</v>
      </c>
      <c r="E377" s="231">
        <v>107.88624</v>
      </c>
      <c r="F377" s="61">
        <v>107.88624</v>
      </c>
      <c r="G377" s="269">
        <f t="shared" si="124"/>
        <v>0</v>
      </c>
      <c r="H377" s="17">
        <f t="shared" si="125"/>
        <v>0</v>
      </c>
      <c r="I377" s="17">
        <f t="shared" si="126"/>
        <v>100</v>
      </c>
      <c r="K377" s="81"/>
    </row>
    <row r="378" spans="1:11" ht="41.25" customHeight="1" x14ac:dyDescent="0.25">
      <c r="A378" s="183" t="s">
        <v>315</v>
      </c>
      <c r="B378" s="19" t="s">
        <v>16</v>
      </c>
      <c r="C378" s="50" t="s">
        <v>215</v>
      </c>
      <c r="D378" s="61">
        <v>333.78323</v>
      </c>
      <c r="E378" s="231">
        <v>333.78323</v>
      </c>
      <c r="F378" s="61">
        <v>333.78323</v>
      </c>
      <c r="G378" s="269">
        <f t="shared" si="124"/>
        <v>0</v>
      </c>
      <c r="H378" s="17">
        <f t="shared" si="125"/>
        <v>0</v>
      </c>
      <c r="I378" s="17">
        <f t="shared" si="126"/>
        <v>100</v>
      </c>
      <c r="K378" s="81"/>
    </row>
    <row r="379" spans="1:11" ht="41.25" customHeight="1" x14ac:dyDescent="0.25">
      <c r="A379" s="183" t="s">
        <v>232</v>
      </c>
      <c r="B379" s="19" t="s">
        <v>16</v>
      </c>
      <c r="C379" s="50" t="s">
        <v>102</v>
      </c>
      <c r="D379" s="61">
        <v>13.95003</v>
      </c>
      <c r="E379" s="231">
        <v>13.95003</v>
      </c>
      <c r="F379" s="61">
        <v>13.95003</v>
      </c>
      <c r="G379" s="269">
        <f t="shared" si="124"/>
        <v>0</v>
      </c>
      <c r="H379" s="17">
        <f t="shared" si="125"/>
        <v>0</v>
      </c>
      <c r="I379" s="17">
        <f t="shared" si="126"/>
        <v>100</v>
      </c>
      <c r="K379" s="81"/>
    </row>
    <row r="380" spans="1:11" ht="41.25" customHeight="1" x14ac:dyDescent="0.25">
      <c r="A380" s="183" t="s">
        <v>50</v>
      </c>
      <c r="B380" s="19" t="s">
        <v>16</v>
      </c>
      <c r="C380" s="50" t="s">
        <v>103</v>
      </c>
      <c r="D380" s="61">
        <v>49.48</v>
      </c>
      <c r="E380" s="231">
        <v>49.48</v>
      </c>
      <c r="F380" s="61">
        <v>49.48</v>
      </c>
      <c r="G380" s="269">
        <f t="shared" si="124"/>
        <v>0</v>
      </c>
      <c r="H380" s="17">
        <f t="shared" si="125"/>
        <v>0</v>
      </c>
      <c r="I380" s="17">
        <f t="shared" si="126"/>
        <v>100</v>
      </c>
      <c r="K380" s="81"/>
    </row>
    <row r="381" spans="1:11" ht="121.5" customHeight="1" x14ac:dyDescent="0.25">
      <c r="A381" s="186" t="s">
        <v>709</v>
      </c>
      <c r="B381" s="19" t="s">
        <v>16</v>
      </c>
      <c r="C381" s="58" t="s">
        <v>718</v>
      </c>
      <c r="D381" s="143">
        <v>2669.223</v>
      </c>
      <c r="E381" s="242">
        <v>2669.223</v>
      </c>
      <c r="F381" s="143">
        <v>2669.223</v>
      </c>
      <c r="G381" s="269">
        <f t="shared" si="124"/>
        <v>0</v>
      </c>
      <c r="H381" s="17">
        <f t="shared" si="125"/>
        <v>0</v>
      </c>
      <c r="I381" s="17">
        <f t="shared" si="126"/>
        <v>100</v>
      </c>
      <c r="K381" s="81"/>
    </row>
    <row r="382" spans="1:11" ht="31.5" customHeight="1" x14ac:dyDescent="0.25">
      <c r="A382" s="168" t="s">
        <v>233</v>
      </c>
      <c r="B382" s="129"/>
      <c r="C382" s="130" t="s">
        <v>234</v>
      </c>
      <c r="D382" s="115">
        <f>D383</f>
        <v>1441.40651</v>
      </c>
      <c r="E382" s="236">
        <f t="shared" ref="E382:F382" si="127">E383</f>
        <v>1441.40651</v>
      </c>
      <c r="F382" s="115">
        <f t="shared" si="127"/>
        <v>1441.40651</v>
      </c>
      <c r="G382" s="264">
        <f t="shared" ref="G382:G383" si="128">E382-F382</f>
        <v>0</v>
      </c>
      <c r="H382" s="15">
        <f t="shared" ref="H382:H383" si="129">D382-F382</f>
        <v>0</v>
      </c>
      <c r="I382" s="15">
        <f t="shared" ref="I382:I383" si="130">F382/D382*100</f>
        <v>100</v>
      </c>
      <c r="K382" s="81"/>
    </row>
    <row r="383" spans="1:11" ht="61.5" customHeight="1" x14ac:dyDescent="0.25">
      <c r="A383" s="162" t="s">
        <v>370</v>
      </c>
      <c r="B383" s="52">
        <v>441</v>
      </c>
      <c r="C383" s="50" t="s">
        <v>235</v>
      </c>
      <c r="D383" s="61">
        <v>1441.40651</v>
      </c>
      <c r="E383" s="231">
        <v>1441.40651</v>
      </c>
      <c r="F383" s="61">
        <v>1441.40651</v>
      </c>
      <c r="G383" s="265">
        <f t="shared" si="128"/>
        <v>0</v>
      </c>
      <c r="H383" s="18">
        <f t="shared" si="129"/>
        <v>0</v>
      </c>
      <c r="I383" s="18">
        <f t="shared" si="130"/>
        <v>100</v>
      </c>
      <c r="K383" s="81"/>
    </row>
    <row r="384" spans="1:11" ht="48.75" customHeight="1" x14ac:dyDescent="0.25">
      <c r="A384" s="210" t="s">
        <v>52</v>
      </c>
      <c r="B384" s="212"/>
      <c r="C384" s="212"/>
      <c r="D384" s="212"/>
      <c r="E384" s="212"/>
      <c r="F384" s="212"/>
      <c r="G384" s="212"/>
      <c r="H384" s="212"/>
      <c r="I384" s="212"/>
      <c r="K384" s="81"/>
    </row>
    <row r="385" spans="1:11" ht="41.25" customHeight="1" x14ac:dyDescent="0.25">
      <c r="A385" s="159" t="s">
        <v>1</v>
      </c>
      <c r="B385" s="22"/>
      <c r="C385" s="9" t="s">
        <v>104</v>
      </c>
      <c r="D385" s="105">
        <f>D387+D415+D466+D487</f>
        <v>284034.52946999989</v>
      </c>
      <c r="E385" s="228">
        <f>E387+E415+E466+E487</f>
        <v>275033.42672999995</v>
      </c>
      <c r="F385" s="106">
        <f>F387+F415+F466+F487</f>
        <v>274242.81878999999</v>
      </c>
      <c r="G385" s="263">
        <f t="shared" ref="G385:G466" si="131">E385-F385</f>
        <v>790.60793999995803</v>
      </c>
      <c r="H385" s="105">
        <f t="shared" ref="H385:H467" si="132">D385-F385</f>
        <v>9791.7106799999019</v>
      </c>
      <c r="I385" s="105">
        <f t="shared" ref="I385:I467" si="133">F385/D385*100</f>
        <v>96.552633689195829</v>
      </c>
      <c r="K385" s="81"/>
    </row>
    <row r="386" spans="1:11" ht="34.5" customHeight="1" x14ac:dyDescent="0.25">
      <c r="A386" s="160" t="s">
        <v>5</v>
      </c>
      <c r="B386" s="23"/>
      <c r="C386" s="23"/>
      <c r="D386" s="25"/>
      <c r="E386" s="241"/>
      <c r="F386" s="99"/>
      <c r="G386" s="270"/>
      <c r="H386" s="25"/>
      <c r="I386" s="25"/>
      <c r="K386" s="81"/>
    </row>
    <row r="387" spans="1:11" ht="43.5" customHeight="1" x14ac:dyDescent="0.25">
      <c r="A387" s="167" t="s">
        <v>19</v>
      </c>
      <c r="B387" s="20"/>
      <c r="C387" s="13" t="s">
        <v>105</v>
      </c>
      <c r="D387" s="15">
        <f>SUM(D388:D414)</f>
        <v>56777.574199999981</v>
      </c>
      <c r="E387" s="230">
        <f>SUM(E388:E414)</f>
        <v>55591.759970000014</v>
      </c>
      <c r="F387" s="15">
        <f>SUM(F388:F414)</f>
        <v>55523.690720000006</v>
      </c>
      <c r="G387" s="264">
        <f t="shared" ref="G387" si="134">E387-F387</f>
        <v>68.069250000007742</v>
      </c>
      <c r="H387" s="15">
        <f t="shared" si="132"/>
        <v>1253.883479999975</v>
      </c>
      <c r="I387" s="15">
        <f t="shared" si="133"/>
        <v>97.791586735313572</v>
      </c>
      <c r="K387" s="81"/>
    </row>
    <row r="388" spans="1:11" s="187" customFormat="1" ht="56.25" customHeight="1" x14ac:dyDescent="0.25">
      <c r="A388" s="183" t="s">
        <v>179</v>
      </c>
      <c r="B388" s="296">
        <v>445</v>
      </c>
      <c r="C388" s="50" t="s">
        <v>726</v>
      </c>
      <c r="D388" s="61">
        <v>100</v>
      </c>
      <c r="E388" s="231">
        <v>100</v>
      </c>
      <c r="F388" s="61">
        <v>100</v>
      </c>
      <c r="G388" s="269">
        <f t="shared" si="131"/>
        <v>0</v>
      </c>
      <c r="H388" s="17">
        <f t="shared" si="132"/>
        <v>0</v>
      </c>
      <c r="I388" s="17">
        <f t="shared" si="133"/>
        <v>100</v>
      </c>
      <c r="K388" s="188"/>
    </row>
    <row r="389" spans="1:11" s="187" customFormat="1" ht="51" customHeight="1" x14ac:dyDescent="0.25">
      <c r="A389" s="183" t="s">
        <v>180</v>
      </c>
      <c r="B389" s="296">
        <v>445</v>
      </c>
      <c r="C389" s="50" t="s">
        <v>727</v>
      </c>
      <c r="D389" s="61">
        <v>44.79092</v>
      </c>
      <c r="E389" s="231">
        <v>44.79092</v>
      </c>
      <c r="F389" s="61">
        <v>44.79092</v>
      </c>
      <c r="G389" s="269">
        <f t="shared" si="131"/>
        <v>0</v>
      </c>
      <c r="H389" s="17">
        <f t="shared" si="132"/>
        <v>0</v>
      </c>
      <c r="I389" s="17">
        <f t="shared" si="133"/>
        <v>100</v>
      </c>
      <c r="K389" s="188"/>
    </row>
    <row r="390" spans="1:11" s="189" customFormat="1" ht="42" customHeight="1" x14ac:dyDescent="0.25">
      <c r="A390" s="183" t="s">
        <v>719</v>
      </c>
      <c r="B390" s="296">
        <v>445</v>
      </c>
      <c r="C390" s="50" t="s">
        <v>291</v>
      </c>
      <c r="D390" s="61">
        <v>6104.8869699999996</v>
      </c>
      <c r="E390" s="231">
        <v>6104.8869699999996</v>
      </c>
      <c r="F390" s="61">
        <v>6104.8869699999996</v>
      </c>
      <c r="G390" s="269">
        <f t="shared" si="131"/>
        <v>0</v>
      </c>
      <c r="H390" s="17">
        <f t="shared" si="132"/>
        <v>0</v>
      </c>
      <c r="I390" s="17">
        <f t="shared" si="133"/>
        <v>100</v>
      </c>
      <c r="K390" s="190"/>
    </row>
    <row r="391" spans="1:11" s="187" customFormat="1" ht="38.25" customHeight="1" x14ac:dyDescent="0.25">
      <c r="A391" s="183" t="s">
        <v>720</v>
      </c>
      <c r="B391" s="296">
        <v>445</v>
      </c>
      <c r="C391" s="50" t="s">
        <v>728</v>
      </c>
      <c r="D391" s="61">
        <v>2463.7178899999999</v>
      </c>
      <c r="E391" s="231">
        <v>2463.7178899999999</v>
      </c>
      <c r="F391" s="61">
        <v>2463.7178899999999</v>
      </c>
      <c r="G391" s="269">
        <f t="shared" si="131"/>
        <v>0</v>
      </c>
      <c r="H391" s="17">
        <f t="shared" si="132"/>
        <v>0</v>
      </c>
      <c r="I391" s="17">
        <f t="shared" si="133"/>
        <v>100</v>
      </c>
      <c r="K391" s="188"/>
    </row>
    <row r="392" spans="1:11" s="187" customFormat="1" ht="27.75" customHeight="1" x14ac:dyDescent="0.25">
      <c r="A392" s="183" t="s">
        <v>721</v>
      </c>
      <c r="B392" s="296">
        <v>445</v>
      </c>
      <c r="C392" s="50" t="s">
        <v>729</v>
      </c>
      <c r="D392" s="61">
        <v>179.3</v>
      </c>
      <c r="E392" s="231">
        <v>179.3</v>
      </c>
      <c r="F392" s="61">
        <v>179.3</v>
      </c>
      <c r="G392" s="269">
        <f t="shared" si="131"/>
        <v>0</v>
      </c>
      <c r="H392" s="17">
        <f t="shared" si="132"/>
        <v>0</v>
      </c>
      <c r="I392" s="17">
        <f t="shared" si="133"/>
        <v>100</v>
      </c>
      <c r="K392" s="188"/>
    </row>
    <row r="393" spans="1:11" s="191" customFormat="1" ht="32.25" customHeight="1" x14ac:dyDescent="0.25">
      <c r="A393" s="183" t="s">
        <v>20</v>
      </c>
      <c r="B393" s="296">
        <v>445</v>
      </c>
      <c r="C393" s="50" t="s">
        <v>106</v>
      </c>
      <c r="D393" s="61">
        <v>700</v>
      </c>
      <c r="E393" s="231">
        <v>699.99695999999994</v>
      </c>
      <c r="F393" s="61">
        <v>699.99695999999994</v>
      </c>
      <c r="G393" s="269">
        <f t="shared" si="131"/>
        <v>0</v>
      </c>
      <c r="H393" s="17">
        <f t="shared" si="132"/>
        <v>3.0400000000554428E-3</v>
      </c>
      <c r="I393" s="17">
        <f t="shared" si="133"/>
        <v>99.999565714285708</v>
      </c>
      <c r="K393" s="192"/>
    </row>
    <row r="394" spans="1:11" s="187" customFormat="1" ht="32.25" customHeight="1" x14ac:dyDescent="0.25">
      <c r="A394" s="183" t="s">
        <v>20</v>
      </c>
      <c r="B394" s="296">
        <v>445</v>
      </c>
      <c r="C394" s="50" t="s">
        <v>106</v>
      </c>
      <c r="D394" s="61">
        <v>900</v>
      </c>
      <c r="E394" s="231">
        <v>900</v>
      </c>
      <c r="F394" s="61">
        <v>900</v>
      </c>
      <c r="G394" s="269">
        <f t="shared" si="131"/>
        <v>0</v>
      </c>
      <c r="H394" s="17">
        <f t="shared" si="132"/>
        <v>0</v>
      </c>
      <c r="I394" s="17">
        <f t="shared" si="133"/>
        <v>100</v>
      </c>
      <c r="K394" s="188"/>
    </row>
    <row r="395" spans="1:11" s="187" customFormat="1" ht="32.25" customHeight="1" x14ac:dyDescent="0.25">
      <c r="A395" s="183" t="s">
        <v>0</v>
      </c>
      <c r="B395" s="296">
        <v>445</v>
      </c>
      <c r="C395" s="50" t="s">
        <v>107</v>
      </c>
      <c r="D395" s="61">
        <v>544.63199999999995</v>
      </c>
      <c r="E395" s="231">
        <v>443.58933999999999</v>
      </c>
      <c r="F395" s="61">
        <v>443.58933999999999</v>
      </c>
      <c r="G395" s="269">
        <f t="shared" si="131"/>
        <v>0</v>
      </c>
      <c r="H395" s="17">
        <f t="shared" si="132"/>
        <v>101.04265999999996</v>
      </c>
      <c r="I395" s="17">
        <f t="shared" si="133"/>
        <v>81.447535216439732</v>
      </c>
      <c r="K395" s="188"/>
    </row>
    <row r="396" spans="1:11" s="187" customFormat="1" ht="38.25" customHeight="1" x14ac:dyDescent="0.25">
      <c r="A396" s="183" t="s">
        <v>722</v>
      </c>
      <c r="B396" s="296">
        <v>445</v>
      </c>
      <c r="C396" s="50" t="s">
        <v>730</v>
      </c>
      <c r="D396" s="61">
        <v>72.875</v>
      </c>
      <c r="E396" s="231">
        <v>72.875</v>
      </c>
      <c r="F396" s="61">
        <v>72.875</v>
      </c>
      <c r="G396" s="269">
        <f t="shared" si="131"/>
        <v>0</v>
      </c>
      <c r="H396" s="17">
        <f t="shared" si="132"/>
        <v>0</v>
      </c>
      <c r="I396" s="17">
        <f t="shared" si="133"/>
        <v>100</v>
      </c>
      <c r="K396" s="188"/>
    </row>
    <row r="397" spans="1:11" s="187" customFormat="1" ht="55.5" customHeight="1" x14ac:dyDescent="0.25">
      <c r="A397" s="183" t="s">
        <v>290</v>
      </c>
      <c r="B397" s="296">
        <v>445</v>
      </c>
      <c r="C397" s="50" t="s">
        <v>257</v>
      </c>
      <c r="D397" s="61">
        <v>152.12</v>
      </c>
      <c r="E397" s="231">
        <v>152.12</v>
      </c>
      <c r="F397" s="61">
        <v>152.12</v>
      </c>
      <c r="G397" s="269">
        <f t="shared" si="131"/>
        <v>0</v>
      </c>
      <c r="H397" s="17">
        <f t="shared" si="132"/>
        <v>0</v>
      </c>
      <c r="I397" s="17">
        <f t="shared" si="133"/>
        <v>100</v>
      </c>
      <c r="K397" s="188"/>
    </row>
    <row r="398" spans="1:11" s="187" customFormat="1" ht="36" customHeight="1" x14ac:dyDescent="0.25">
      <c r="A398" s="183" t="s">
        <v>67</v>
      </c>
      <c r="B398" s="296">
        <v>445</v>
      </c>
      <c r="C398" s="50" t="s">
        <v>731</v>
      </c>
      <c r="D398" s="61">
        <v>37104.529640000001</v>
      </c>
      <c r="E398" s="231">
        <v>36715.340680000001</v>
      </c>
      <c r="F398" s="61">
        <v>36715.340680000001</v>
      </c>
      <c r="G398" s="269">
        <f t="shared" si="131"/>
        <v>0</v>
      </c>
      <c r="H398" s="17">
        <f t="shared" si="132"/>
        <v>389.1889599999995</v>
      </c>
      <c r="I398" s="17">
        <f t="shared" si="133"/>
        <v>98.951101216546775</v>
      </c>
      <c r="K398" s="188"/>
    </row>
    <row r="399" spans="1:11" s="187" customFormat="1" ht="40.5" customHeight="1" x14ac:dyDescent="0.25">
      <c r="A399" s="183" t="s">
        <v>68</v>
      </c>
      <c r="B399" s="296">
        <v>445</v>
      </c>
      <c r="C399" s="50" t="s">
        <v>732</v>
      </c>
      <c r="D399" s="61">
        <v>230.285</v>
      </c>
      <c r="E399" s="231">
        <v>230.285</v>
      </c>
      <c r="F399" s="61">
        <v>230.285</v>
      </c>
      <c r="G399" s="269">
        <f t="shared" si="131"/>
        <v>0</v>
      </c>
      <c r="H399" s="17">
        <f t="shared" si="132"/>
        <v>0</v>
      </c>
      <c r="I399" s="17">
        <f t="shared" si="133"/>
        <v>100</v>
      </c>
      <c r="K399" s="188"/>
    </row>
    <row r="400" spans="1:11" s="187" customFormat="1" ht="31.5" customHeight="1" x14ac:dyDescent="0.25">
      <c r="A400" s="183" t="s">
        <v>43</v>
      </c>
      <c r="B400" s="296">
        <v>445</v>
      </c>
      <c r="C400" s="50" t="s">
        <v>733</v>
      </c>
      <c r="D400" s="61">
        <v>240.05500000000001</v>
      </c>
      <c r="E400" s="231">
        <v>190.66</v>
      </c>
      <c r="F400" s="61">
        <v>186.29</v>
      </c>
      <c r="G400" s="269">
        <f t="shared" si="131"/>
        <v>4.3700000000000045</v>
      </c>
      <c r="H400" s="17">
        <f t="shared" si="132"/>
        <v>53.765000000000015</v>
      </c>
      <c r="I400" s="17">
        <f t="shared" si="133"/>
        <v>77.603049301201793</v>
      </c>
      <c r="K400" s="188"/>
    </row>
    <row r="401" spans="1:11" s="187" customFormat="1" ht="46.5" customHeight="1" x14ac:dyDescent="0.25">
      <c r="A401" s="183" t="s">
        <v>285</v>
      </c>
      <c r="B401" s="296">
        <v>445</v>
      </c>
      <c r="C401" s="50" t="s">
        <v>734</v>
      </c>
      <c r="D401" s="61">
        <v>204.78</v>
      </c>
      <c r="E401" s="231">
        <v>203.78</v>
      </c>
      <c r="F401" s="61">
        <v>203.78</v>
      </c>
      <c r="G401" s="269">
        <f t="shared" si="131"/>
        <v>0</v>
      </c>
      <c r="H401" s="17">
        <f t="shared" si="132"/>
        <v>1</v>
      </c>
      <c r="I401" s="17">
        <f t="shared" si="133"/>
        <v>99.511671061627112</v>
      </c>
      <c r="K401" s="188"/>
    </row>
    <row r="402" spans="1:11" s="187" customFormat="1" ht="24" customHeight="1" x14ac:dyDescent="0.25">
      <c r="A402" s="183" t="s">
        <v>69</v>
      </c>
      <c r="B402" s="296">
        <v>445</v>
      </c>
      <c r="C402" s="50" t="s">
        <v>735</v>
      </c>
      <c r="D402" s="61">
        <v>274.24</v>
      </c>
      <c r="E402" s="231">
        <v>240.22588999999999</v>
      </c>
      <c r="F402" s="61">
        <v>213.36989</v>
      </c>
      <c r="G402" s="269">
        <f t="shared" si="131"/>
        <v>26.855999999999995</v>
      </c>
      <c r="H402" s="17">
        <f t="shared" si="132"/>
        <v>60.870110000000011</v>
      </c>
      <c r="I402" s="17">
        <f t="shared" si="133"/>
        <v>77.80407307467911</v>
      </c>
      <c r="K402" s="188"/>
    </row>
    <row r="403" spans="1:11" s="187" customFormat="1" ht="24" customHeight="1" x14ac:dyDescent="0.25">
      <c r="A403" s="183" t="s">
        <v>70</v>
      </c>
      <c r="B403" s="296">
        <v>445</v>
      </c>
      <c r="C403" s="50" t="s">
        <v>736</v>
      </c>
      <c r="D403" s="61">
        <v>109.982</v>
      </c>
      <c r="E403" s="231">
        <v>109.982</v>
      </c>
      <c r="F403" s="61">
        <v>109.982</v>
      </c>
      <c r="G403" s="269"/>
      <c r="H403" s="17"/>
      <c r="I403" s="17"/>
      <c r="K403" s="188"/>
    </row>
    <row r="404" spans="1:11" s="187" customFormat="1" ht="24" customHeight="1" x14ac:dyDescent="0.25">
      <c r="A404" s="183" t="s">
        <v>71</v>
      </c>
      <c r="B404" s="296">
        <v>445</v>
      </c>
      <c r="C404" s="50" t="s">
        <v>737</v>
      </c>
      <c r="D404" s="61">
        <v>2493.9717500000002</v>
      </c>
      <c r="E404" s="231">
        <v>2020.8192799999999</v>
      </c>
      <c r="F404" s="61">
        <v>2020.8192799999999</v>
      </c>
      <c r="G404" s="269">
        <f t="shared" si="131"/>
        <v>0</v>
      </c>
      <c r="H404" s="17">
        <f t="shared" si="132"/>
        <v>473.15247000000022</v>
      </c>
      <c r="I404" s="17">
        <f t="shared" si="133"/>
        <v>81.028154388677407</v>
      </c>
      <c r="K404" s="188"/>
    </row>
    <row r="405" spans="1:11" s="187" customFormat="1" ht="24" customHeight="1" x14ac:dyDescent="0.25">
      <c r="A405" s="183" t="s">
        <v>49</v>
      </c>
      <c r="B405" s="296">
        <v>445</v>
      </c>
      <c r="C405" s="50" t="s">
        <v>738</v>
      </c>
      <c r="D405" s="61">
        <v>1464.7622799999999</v>
      </c>
      <c r="E405" s="231">
        <v>1464.7622799999999</v>
      </c>
      <c r="F405" s="61">
        <v>1464.7622799999999</v>
      </c>
      <c r="G405" s="269">
        <f t="shared" si="131"/>
        <v>0</v>
      </c>
      <c r="H405" s="17">
        <f t="shared" si="132"/>
        <v>0</v>
      </c>
      <c r="I405" s="17">
        <f t="shared" si="133"/>
        <v>100</v>
      </c>
      <c r="K405" s="188"/>
    </row>
    <row r="406" spans="1:11" s="187" customFormat="1" ht="24" customHeight="1" x14ac:dyDescent="0.25">
      <c r="A406" s="183" t="s">
        <v>225</v>
      </c>
      <c r="B406" s="296">
        <v>445</v>
      </c>
      <c r="C406" s="50" t="s">
        <v>739</v>
      </c>
      <c r="D406" s="61">
        <v>713.13031999999998</v>
      </c>
      <c r="E406" s="231">
        <v>665.65071</v>
      </c>
      <c r="F406" s="61">
        <v>646.74645999999996</v>
      </c>
      <c r="G406" s="269">
        <f t="shared" si="131"/>
        <v>18.904250000000047</v>
      </c>
      <c r="H406" s="17">
        <f t="shared" si="132"/>
        <v>66.383860000000027</v>
      </c>
      <c r="I406" s="17">
        <f t="shared" si="133"/>
        <v>90.691202135396509</v>
      </c>
      <c r="K406" s="188"/>
    </row>
    <row r="407" spans="1:11" s="187" customFormat="1" ht="24" customHeight="1" x14ac:dyDescent="0.25">
      <c r="A407" s="183" t="s">
        <v>72</v>
      </c>
      <c r="B407" s="296">
        <v>445</v>
      </c>
      <c r="C407" s="50" t="s">
        <v>740</v>
      </c>
      <c r="D407" s="61">
        <v>386.2</v>
      </c>
      <c r="E407" s="231">
        <v>369.66356000000002</v>
      </c>
      <c r="F407" s="61">
        <v>356.65956</v>
      </c>
      <c r="G407" s="269">
        <f t="shared" si="131"/>
        <v>13.004000000000019</v>
      </c>
      <c r="H407" s="17">
        <f t="shared" si="132"/>
        <v>29.54043999999999</v>
      </c>
      <c r="I407" s="17">
        <f t="shared" si="133"/>
        <v>92.350999482133616</v>
      </c>
      <c r="K407" s="188"/>
    </row>
    <row r="408" spans="1:11" s="187" customFormat="1" ht="24" customHeight="1" x14ac:dyDescent="0.25">
      <c r="A408" s="183" t="s">
        <v>72</v>
      </c>
      <c r="B408" s="296">
        <v>445</v>
      </c>
      <c r="C408" s="50" t="s">
        <v>740</v>
      </c>
      <c r="D408" s="61">
        <v>347.61554000000001</v>
      </c>
      <c r="E408" s="231">
        <v>347.61554000000001</v>
      </c>
      <c r="F408" s="61">
        <v>347.61554000000001</v>
      </c>
      <c r="G408" s="269">
        <f t="shared" si="131"/>
        <v>0</v>
      </c>
      <c r="H408" s="17">
        <f t="shared" si="132"/>
        <v>0</v>
      </c>
      <c r="I408" s="17">
        <f t="shared" si="133"/>
        <v>100</v>
      </c>
      <c r="K408" s="188"/>
    </row>
    <row r="409" spans="1:11" s="187" customFormat="1" ht="27" customHeight="1" x14ac:dyDescent="0.25">
      <c r="A409" s="183" t="s">
        <v>73</v>
      </c>
      <c r="B409" s="296">
        <v>445</v>
      </c>
      <c r="C409" s="50" t="s">
        <v>741</v>
      </c>
      <c r="D409" s="61">
        <v>479.35</v>
      </c>
      <c r="E409" s="231">
        <v>479.35</v>
      </c>
      <c r="F409" s="61">
        <v>479.35</v>
      </c>
      <c r="G409" s="269">
        <f t="shared" si="131"/>
        <v>0</v>
      </c>
      <c r="H409" s="17">
        <f t="shared" si="132"/>
        <v>0</v>
      </c>
      <c r="I409" s="17">
        <f t="shared" si="133"/>
        <v>100</v>
      </c>
      <c r="K409" s="188"/>
    </row>
    <row r="410" spans="1:11" s="187" customFormat="1" ht="27" customHeight="1" x14ac:dyDescent="0.25">
      <c r="A410" s="183" t="s">
        <v>74</v>
      </c>
      <c r="B410" s="296">
        <v>445</v>
      </c>
      <c r="C410" s="50" t="s">
        <v>742</v>
      </c>
      <c r="D410" s="61">
        <v>1144.8325</v>
      </c>
      <c r="E410" s="231">
        <v>1070.8305600000001</v>
      </c>
      <c r="F410" s="61">
        <v>1065.8955599999999</v>
      </c>
      <c r="G410" s="269">
        <f t="shared" si="131"/>
        <v>4.9350000000001728</v>
      </c>
      <c r="H410" s="17">
        <f>D410-F410</f>
        <v>78.93694000000005</v>
      </c>
      <c r="I410" s="17">
        <f t="shared" si="133"/>
        <v>93.104935438153618</v>
      </c>
      <c r="K410" s="188"/>
    </row>
    <row r="411" spans="1:11" s="187" customFormat="1" ht="126.75" customHeight="1" x14ac:dyDescent="0.25">
      <c r="A411" s="184" t="s">
        <v>526</v>
      </c>
      <c r="B411" s="21" t="s">
        <v>25</v>
      </c>
      <c r="C411" s="50" t="s">
        <v>743</v>
      </c>
      <c r="D411" s="61">
        <v>80.217389999999995</v>
      </c>
      <c r="E411" s="231">
        <v>80.217389999999995</v>
      </c>
      <c r="F411" s="61">
        <v>80.217389999999995</v>
      </c>
      <c r="G411" s="269">
        <f t="shared" si="131"/>
        <v>0</v>
      </c>
      <c r="H411" s="17">
        <f t="shared" si="132"/>
        <v>0</v>
      </c>
      <c r="I411" s="17">
        <f t="shared" si="133"/>
        <v>100</v>
      </c>
      <c r="K411" s="188"/>
    </row>
    <row r="412" spans="1:11" s="187" customFormat="1" ht="105.75" customHeight="1" x14ac:dyDescent="0.25">
      <c r="A412" s="184" t="s">
        <v>723</v>
      </c>
      <c r="B412" s="21" t="s">
        <v>25</v>
      </c>
      <c r="C412" s="50" t="s">
        <v>744</v>
      </c>
      <c r="D412" s="61">
        <v>113.1</v>
      </c>
      <c r="E412" s="231">
        <v>113.1</v>
      </c>
      <c r="F412" s="61">
        <v>113.1</v>
      </c>
      <c r="G412" s="269">
        <f t="shared" si="131"/>
        <v>0</v>
      </c>
      <c r="H412" s="17">
        <f t="shared" si="132"/>
        <v>0</v>
      </c>
      <c r="I412" s="17">
        <f t="shared" si="133"/>
        <v>100</v>
      </c>
      <c r="K412" s="188"/>
    </row>
    <row r="413" spans="1:11" s="187" customFormat="1" ht="106.5" customHeight="1" x14ac:dyDescent="0.25">
      <c r="A413" s="184" t="s">
        <v>724</v>
      </c>
      <c r="B413" s="21" t="s">
        <v>25</v>
      </c>
      <c r="C413" s="50" t="s">
        <v>745</v>
      </c>
      <c r="D413" s="61">
        <v>90.5</v>
      </c>
      <c r="E413" s="231">
        <v>90.5</v>
      </c>
      <c r="F413" s="61">
        <v>90.5</v>
      </c>
      <c r="G413" s="269">
        <f t="shared" si="131"/>
        <v>0</v>
      </c>
      <c r="H413" s="17">
        <f t="shared" si="132"/>
        <v>0</v>
      </c>
      <c r="I413" s="17">
        <f t="shared" si="133"/>
        <v>100</v>
      </c>
      <c r="K413" s="188"/>
    </row>
    <row r="414" spans="1:11" s="187" customFormat="1" ht="104.25" customHeight="1" x14ac:dyDescent="0.25">
      <c r="A414" s="184" t="s">
        <v>725</v>
      </c>
      <c r="B414" s="21" t="s">
        <v>25</v>
      </c>
      <c r="C414" s="50" t="s">
        <v>746</v>
      </c>
      <c r="D414" s="61">
        <v>37.700000000000003</v>
      </c>
      <c r="E414" s="231">
        <v>37.700000000000003</v>
      </c>
      <c r="F414" s="61">
        <v>37.700000000000003</v>
      </c>
      <c r="G414" s="269">
        <f t="shared" si="131"/>
        <v>0</v>
      </c>
      <c r="H414" s="17">
        <f t="shared" si="132"/>
        <v>0</v>
      </c>
      <c r="I414" s="17">
        <f t="shared" si="133"/>
        <v>100</v>
      </c>
      <c r="K414" s="188"/>
    </row>
    <row r="415" spans="1:11" ht="46.5" customHeight="1" x14ac:dyDescent="0.25">
      <c r="A415" s="167" t="s">
        <v>21</v>
      </c>
      <c r="B415" s="20"/>
      <c r="C415" s="13" t="s">
        <v>108</v>
      </c>
      <c r="D415" s="15">
        <f>SUM(D416:D465)</f>
        <v>141686.86469999995</v>
      </c>
      <c r="E415" s="230">
        <f>SUM(E416:E465)</f>
        <v>136230.24455</v>
      </c>
      <c r="F415" s="15">
        <f>SUM(F416:F465)</f>
        <v>135687.48122999998</v>
      </c>
      <c r="G415" s="264">
        <f t="shared" si="131"/>
        <v>542.76332000002731</v>
      </c>
      <c r="H415" s="15">
        <f t="shared" si="132"/>
        <v>5999.3834699999716</v>
      </c>
      <c r="I415" s="15">
        <f t="shared" si="133"/>
        <v>95.76574477619873</v>
      </c>
      <c r="K415" s="81"/>
    </row>
    <row r="416" spans="1:11" ht="37.5" customHeight="1" x14ac:dyDescent="0.25">
      <c r="A416" s="183" t="s">
        <v>747</v>
      </c>
      <c r="B416" s="51">
        <v>445</v>
      </c>
      <c r="C416" s="50" t="s">
        <v>766</v>
      </c>
      <c r="D416" s="61">
        <v>86.25</v>
      </c>
      <c r="E416" s="231">
        <v>86.25</v>
      </c>
      <c r="F416" s="61">
        <v>86.25</v>
      </c>
      <c r="G416" s="269">
        <f t="shared" si="131"/>
        <v>0</v>
      </c>
      <c r="H416" s="17">
        <f t="shared" si="132"/>
        <v>0</v>
      </c>
      <c r="I416" s="17">
        <f t="shared" si="133"/>
        <v>100</v>
      </c>
      <c r="K416" s="81"/>
    </row>
    <row r="417" spans="1:9" ht="37.5" customHeight="1" x14ac:dyDescent="0.25">
      <c r="A417" s="183" t="s">
        <v>748</v>
      </c>
      <c r="B417" s="70">
        <v>445</v>
      </c>
      <c r="C417" s="50" t="s">
        <v>767</v>
      </c>
      <c r="D417" s="61">
        <v>465.3</v>
      </c>
      <c r="E417" s="231">
        <v>139.75200000000001</v>
      </c>
      <c r="F417" s="61">
        <v>137.62200000000001</v>
      </c>
      <c r="G417" s="269">
        <f t="shared" si="131"/>
        <v>2.1299999999999955</v>
      </c>
      <c r="H417" s="17">
        <f t="shared" si="132"/>
        <v>327.678</v>
      </c>
      <c r="I417" s="17">
        <f t="shared" si="133"/>
        <v>29.577047066408767</v>
      </c>
    </row>
    <row r="418" spans="1:9" ht="37.5" customHeight="1" x14ac:dyDescent="0.25">
      <c r="A418" s="183" t="s">
        <v>749</v>
      </c>
      <c r="B418" s="70">
        <v>445</v>
      </c>
      <c r="C418" s="50" t="s">
        <v>768</v>
      </c>
      <c r="D418" s="61">
        <v>22.6</v>
      </c>
      <c r="E418" s="231">
        <v>22.6</v>
      </c>
      <c r="F418" s="61">
        <v>22.6</v>
      </c>
      <c r="G418" s="269">
        <f t="shared" si="131"/>
        <v>0</v>
      </c>
      <c r="H418" s="17">
        <f t="shared" si="132"/>
        <v>0</v>
      </c>
      <c r="I418" s="17">
        <f t="shared" si="133"/>
        <v>100</v>
      </c>
    </row>
    <row r="419" spans="1:9" ht="37.5" customHeight="1" x14ac:dyDescent="0.25">
      <c r="A419" s="183" t="s">
        <v>750</v>
      </c>
      <c r="B419" s="70">
        <v>445</v>
      </c>
      <c r="C419" s="50" t="s">
        <v>769</v>
      </c>
      <c r="D419" s="61">
        <v>110</v>
      </c>
      <c r="E419" s="231">
        <v>0</v>
      </c>
      <c r="F419" s="61">
        <v>0</v>
      </c>
      <c r="G419" s="269">
        <f t="shared" ref="G419:G465" si="135">E419-F419</f>
        <v>0</v>
      </c>
      <c r="H419" s="17">
        <f t="shared" ref="H419:H465" si="136">D419-F419</f>
        <v>110</v>
      </c>
      <c r="I419" s="17">
        <f t="shared" ref="I419:I465" si="137">F419/D419*100</f>
        <v>0</v>
      </c>
    </row>
    <row r="420" spans="1:9" ht="37.5" customHeight="1" x14ac:dyDescent="0.25">
      <c r="A420" s="183" t="s">
        <v>751</v>
      </c>
      <c r="B420" s="70">
        <v>445</v>
      </c>
      <c r="C420" s="50" t="s">
        <v>770</v>
      </c>
      <c r="D420" s="61">
        <v>9.5</v>
      </c>
      <c r="E420" s="231">
        <v>9.5</v>
      </c>
      <c r="F420" s="61">
        <v>9.5</v>
      </c>
      <c r="G420" s="269">
        <f t="shared" si="135"/>
        <v>0</v>
      </c>
      <c r="H420" s="17">
        <f t="shared" si="136"/>
        <v>0</v>
      </c>
      <c r="I420" s="17">
        <f t="shared" si="137"/>
        <v>100</v>
      </c>
    </row>
    <row r="421" spans="1:9" ht="103.5" customHeight="1" x14ac:dyDescent="0.25">
      <c r="A421" s="183" t="s">
        <v>316</v>
      </c>
      <c r="B421" s="70">
        <v>445</v>
      </c>
      <c r="C421" s="50" t="s">
        <v>318</v>
      </c>
      <c r="D421" s="61">
        <v>4158.1963299999998</v>
      </c>
      <c r="E421" s="231">
        <v>4158.1963299999998</v>
      </c>
      <c r="F421" s="61">
        <v>4158.1963299999998</v>
      </c>
      <c r="G421" s="269">
        <f t="shared" si="135"/>
        <v>0</v>
      </c>
      <c r="H421" s="17">
        <f t="shared" si="136"/>
        <v>0</v>
      </c>
      <c r="I421" s="17">
        <f t="shared" si="137"/>
        <v>100</v>
      </c>
    </row>
    <row r="422" spans="1:9" ht="93.75" customHeight="1" x14ac:dyDescent="0.25">
      <c r="A422" s="184" t="s">
        <v>752</v>
      </c>
      <c r="B422" s="70">
        <v>445</v>
      </c>
      <c r="C422" s="50" t="s">
        <v>319</v>
      </c>
      <c r="D422" s="61">
        <v>1671.46585</v>
      </c>
      <c r="E422" s="231">
        <v>1671.46585</v>
      </c>
      <c r="F422" s="61">
        <v>1671.46585</v>
      </c>
      <c r="G422" s="269">
        <f t="shared" si="135"/>
        <v>0</v>
      </c>
      <c r="H422" s="17">
        <f t="shared" si="136"/>
        <v>0</v>
      </c>
      <c r="I422" s="17">
        <f t="shared" si="137"/>
        <v>100</v>
      </c>
    </row>
    <row r="423" spans="1:9" ht="54.75" customHeight="1" x14ac:dyDescent="0.25">
      <c r="A423" s="183" t="s">
        <v>753</v>
      </c>
      <c r="B423" s="70">
        <v>445</v>
      </c>
      <c r="C423" s="50" t="s">
        <v>771</v>
      </c>
      <c r="D423" s="61">
        <v>2847.4942000000001</v>
      </c>
      <c r="E423" s="231">
        <v>2847.4942000000001</v>
      </c>
      <c r="F423" s="61">
        <v>2847.4942000000001</v>
      </c>
      <c r="G423" s="269">
        <f t="shared" si="135"/>
        <v>0</v>
      </c>
      <c r="H423" s="17">
        <f t="shared" si="136"/>
        <v>0</v>
      </c>
      <c r="I423" s="17">
        <f t="shared" si="137"/>
        <v>100</v>
      </c>
    </row>
    <row r="424" spans="1:9" ht="54.75" customHeight="1" x14ac:dyDescent="0.25">
      <c r="A424" s="183" t="s">
        <v>754</v>
      </c>
      <c r="B424" s="70">
        <v>445</v>
      </c>
      <c r="C424" s="50" t="s">
        <v>772</v>
      </c>
      <c r="D424" s="61">
        <v>934.37</v>
      </c>
      <c r="E424" s="231">
        <v>934.37</v>
      </c>
      <c r="F424" s="61">
        <v>934.37</v>
      </c>
      <c r="G424" s="269">
        <f t="shared" si="135"/>
        <v>0</v>
      </c>
      <c r="H424" s="17">
        <f t="shared" si="136"/>
        <v>0</v>
      </c>
      <c r="I424" s="17">
        <f t="shared" si="137"/>
        <v>100</v>
      </c>
    </row>
    <row r="425" spans="1:9" ht="54.75" customHeight="1" x14ac:dyDescent="0.25">
      <c r="A425" s="183" t="s">
        <v>435</v>
      </c>
      <c r="B425" s="70">
        <v>445</v>
      </c>
      <c r="C425" s="50" t="s">
        <v>773</v>
      </c>
      <c r="D425" s="61">
        <v>321.47000000000003</v>
      </c>
      <c r="E425" s="231">
        <v>321.47000000000003</v>
      </c>
      <c r="F425" s="61">
        <v>321.47000000000003</v>
      </c>
      <c r="G425" s="269">
        <f t="shared" si="135"/>
        <v>0</v>
      </c>
      <c r="H425" s="17">
        <f t="shared" si="136"/>
        <v>0</v>
      </c>
      <c r="I425" s="17">
        <f t="shared" si="137"/>
        <v>100</v>
      </c>
    </row>
    <row r="426" spans="1:9" ht="82.5" customHeight="1" x14ac:dyDescent="0.25">
      <c r="A426" s="183" t="s">
        <v>755</v>
      </c>
      <c r="B426" s="70">
        <v>445</v>
      </c>
      <c r="C426" s="50" t="s">
        <v>774</v>
      </c>
      <c r="D426" s="61">
        <v>2892.5050000000001</v>
      </c>
      <c r="E426" s="231">
        <v>2892.5050000000001</v>
      </c>
      <c r="F426" s="61">
        <v>2892.5050000000001</v>
      </c>
      <c r="G426" s="269">
        <f t="shared" si="135"/>
        <v>0</v>
      </c>
      <c r="H426" s="17">
        <f t="shared" si="136"/>
        <v>0</v>
      </c>
      <c r="I426" s="17">
        <f t="shared" si="137"/>
        <v>100</v>
      </c>
    </row>
    <row r="427" spans="1:9" ht="54.75" customHeight="1" x14ac:dyDescent="0.25">
      <c r="A427" s="183" t="s">
        <v>756</v>
      </c>
      <c r="B427" s="70">
        <v>445</v>
      </c>
      <c r="C427" s="50" t="s">
        <v>775</v>
      </c>
      <c r="D427" s="61">
        <v>361.10500000000002</v>
      </c>
      <c r="E427" s="231">
        <v>361.10500000000002</v>
      </c>
      <c r="F427" s="61">
        <v>361.10500000000002</v>
      </c>
      <c r="G427" s="269">
        <f t="shared" si="135"/>
        <v>0</v>
      </c>
      <c r="H427" s="17">
        <f t="shared" si="136"/>
        <v>0</v>
      </c>
      <c r="I427" s="17">
        <f t="shared" si="137"/>
        <v>100</v>
      </c>
    </row>
    <row r="428" spans="1:9" ht="54.75" customHeight="1" x14ac:dyDescent="0.25">
      <c r="A428" s="183" t="s">
        <v>757</v>
      </c>
      <c r="B428" s="70">
        <v>445</v>
      </c>
      <c r="C428" s="50" t="s">
        <v>776</v>
      </c>
      <c r="D428" s="61">
        <v>881.01796999999999</v>
      </c>
      <c r="E428" s="231">
        <v>881.01796999999999</v>
      </c>
      <c r="F428" s="61">
        <v>881.01796999999999</v>
      </c>
      <c r="G428" s="269">
        <f t="shared" si="135"/>
        <v>0</v>
      </c>
      <c r="H428" s="17">
        <f t="shared" si="136"/>
        <v>0</v>
      </c>
      <c r="I428" s="17">
        <f t="shared" si="137"/>
        <v>100</v>
      </c>
    </row>
    <row r="429" spans="1:9" ht="30" customHeight="1" x14ac:dyDescent="0.25">
      <c r="A429" s="183" t="s">
        <v>758</v>
      </c>
      <c r="B429" s="70">
        <v>445</v>
      </c>
      <c r="C429" s="50" t="s">
        <v>777</v>
      </c>
      <c r="D429" s="61">
        <v>94.6</v>
      </c>
      <c r="E429" s="231">
        <v>94.6</v>
      </c>
      <c r="F429" s="61">
        <v>94.6</v>
      </c>
      <c r="G429" s="269">
        <f t="shared" si="135"/>
        <v>0</v>
      </c>
      <c r="H429" s="17">
        <f t="shared" si="136"/>
        <v>0</v>
      </c>
      <c r="I429" s="17">
        <f t="shared" si="137"/>
        <v>100</v>
      </c>
    </row>
    <row r="430" spans="1:9" ht="30" customHeight="1" x14ac:dyDescent="0.25">
      <c r="A430" s="183" t="s">
        <v>759</v>
      </c>
      <c r="B430" s="70">
        <v>445</v>
      </c>
      <c r="C430" s="50" t="s">
        <v>778</v>
      </c>
      <c r="D430" s="61">
        <v>21.55</v>
      </c>
      <c r="E430" s="231">
        <v>21.55</v>
      </c>
      <c r="F430" s="61">
        <v>21.55</v>
      </c>
      <c r="G430" s="269">
        <f t="shared" si="135"/>
        <v>0</v>
      </c>
      <c r="H430" s="17">
        <f t="shared" si="136"/>
        <v>0</v>
      </c>
      <c r="I430" s="17">
        <f t="shared" si="137"/>
        <v>100</v>
      </c>
    </row>
    <row r="431" spans="1:9" ht="54.75" customHeight="1" x14ac:dyDescent="0.25">
      <c r="A431" s="183" t="s">
        <v>760</v>
      </c>
      <c r="B431" s="70">
        <v>445</v>
      </c>
      <c r="C431" s="50" t="s">
        <v>779</v>
      </c>
      <c r="D431" s="61">
        <v>32.9</v>
      </c>
      <c r="E431" s="231">
        <v>32.9</v>
      </c>
      <c r="F431" s="61">
        <v>32.9</v>
      </c>
      <c r="G431" s="269">
        <f t="shared" si="135"/>
        <v>0</v>
      </c>
      <c r="H431" s="17">
        <f t="shared" si="136"/>
        <v>0</v>
      </c>
      <c r="I431" s="17">
        <f t="shared" si="137"/>
        <v>100</v>
      </c>
    </row>
    <row r="432" spans="1:9" ht="54.75" customHeight="1" x14ac:dyDescent="0.25">
      <c r="A432" s="183" t="s">
        <v>761</v>
      </c>
      <c r="B432" s="70">
        <v>445</v>
      </c>
      <c r="C432" s="50" t="s">
        <v>780</v>
      </c>
      <c r="D432" s="61">
        <v>30.3</v>
      </c>
      <c r="E432" s="231">
        <v>30.3</v>
      </c>
      <c r="F432" s="61">
        <v>30.3</v>
      </c>
      <c r="G432" s="269">
        <f t="shared" si="135"/>
        <v>0</v>
      </c>
      <c r="H432" s="17">
        <f t="shared" si="136"/>
        <v>0</v>
      </c>
      <c r="I432" s="17">
        <f t="shared" si="137"/>
        <v>100</v>
      </c>
    </row>
    <row r="433" spans="1:9" ht="54.75" customHeight="1" x14ac:dyDescent="0.25">
      <c r="A433" s="183" t="s">
        <v>762</v>
      </c>
      <c r="B433" s="70">
        <v>445</v>
      </c>
      <c r="C433" s="50" t="s">
        <v>781</v>
      </c>
      <c r="D433" s="61">
        <v>1000</v>
      </c>
      <c r="E433" s="231">
        <v>1000</v>
      </c>
      <c r="F433" s="61">
        <v>1000</v>
      </c>
      <c r="G433" s="269">
        <f t="shared" si="135"/>
        <v>0</v>
      </c>
      <c r="H433" s="17">
        <f t="shared" si="136"/>
        <v>0</v>
      </c>
      <c r="I433" s="17">
        <f t="shared" si="137"/>
        <v>100</v>
      </c>
    </row>
    <row r="434" spans="1:9" ht="54.75" customHeight="1" x14ac:dyDescent="0.25">
      <c r="A434" s="183" t="s">
        <v>763</v>
      </c>
      <c r="B434" s="70">
        <v>445</v>
      </c>
      <c r="C434" s="50" t="s">
        <v>782</v>
      </c>
      <c r="D434" s="61">
        <v>251</v>
      </c>
      <c r="E434" s="231">
        <v>251</v>
      </c>
      <c r="F434" s="61">
        <v>251</v>
      </c>
      <c r="G434" s="269">
        <f t="shared" si="135"/>
        <v>0</v>
      </c>
      <c r="H434" s="17">
        <f t="shared" si="136"/>
        <v>0</v>
      </c>
      <c r="I434" s="17">
        <f t="shared" si="137"/>
        <v>100</v>
      </c>
    </row>
    <row r="435" spans="1:9" ht="54.75" customHeight="1" x14ac:dyDescent="0.25">
      <c r="A435" s="183" t="s">
        <v>224</v>
      </c>
      <c r="B435" s="70">
        <v>445</v>
      </c>
      <c r="C435" s="50" t="s">
        <v>109</v>
      </c>
      <c r="D435" s="61">
        <v>1441.8</v>
      </c>
      <c r="E435" s="231">
        <v>1441.79962</v>
      </c>
      <c r="F435" s="61">
        <v>1441.79962</v>
      </c>
      <c r="G435" s="269">
        <f t="shared" si="135"/>
        <v>0</v>
      </c>
      <c r="H435" s="17">
        <f t="shared" si="136"/>
        <v>3.7999999995008693E-4</v>
      </c>
      <c r="I435" s="17">
        <f t="shared" si="137"/>
        <v>99.999973644056041</v>
      </c>
    </row>
    <row r="436" spans="1:9" ht="34.5" customHeight="1" x14ac:dyDescent="0.25">
      <c r="A436" s="183" t="s">
        <v>764</v>
      </c>
      <c r="B436" s="70">
        <v>445</v>
      </c>
      <c r="C436" s="50" t="s">
        <v>783</v>
      </c>
      <c r="D436" s="61">
        <v>102.65</v>
      </c>
      <c r="E436" s="231">
        <v>102.65</v>
      </c>
      <c r="F436" s="61">
        <v>102.65</v>
      </c>
      <c r="G436" s="269">
        <f t="shared" si="135"/>
        <v>0</v>
      </c>
      <c r="H436" s="17">
        <f t="shared" si="136"/>
        <v>0</v>
      </c>
      <c r="I436" s="17">
        <f t="shared" si="137"/>
        <v>100</v>
      </c>
    </row>
    <row r="437" spans="1:9" ht="54.75" customHeight="1" x14ac:dyDescent="0.25">
      <c r="A437" s="183" t="s">
        <v>765</v>
      </c>
      <c r="B437" s="70">
        <v>445</v>
      </c>
      <c r="C437" s="50" t="s">
        <v>436</v>
      </c>
      <c r="D437" s="61">
        <v>772.74</v>
      </c>
      <c r="E437" s="231">
        <v>772.74</v>
      </c>
      <c r="F437" s="61">
        <v>772.74</v>
      </c>
      <c r="G437" s="269">
        <f t="shared" si="135"/>
        <v>0</v>
      </c>
      <c r="H437" s="17">
        <f t="shared" si="136"/>
        <v>0</v>
      </c>
      <c r="I437" s="17">
        <f t="shared" si="137"/>
        <v>100</v>
      </c>
    </row>
    <row r="438" spans="1:9" ht="54.75" customHeight="1" x14ac:dyDescent="0.25">
      <c r="A438" s="183" t="s">
        <v>317</v>
      </c>
      <c r="B438" s="70">
        <v>445</v>
      </c>
      <c r="C438" s="50" t="s">
        <v>320</v>
      </c>
      <c r="D438" s="61">
        <v>651.16700000000003</v>
      </c>
      <c r="E438" s="231">
        <v>651.16700000000003</v>
      </c>
      <c r="F438" s="61">
        <v>651.16700000000003</v>
      </c>
      <c r="G438" s="269">
        <f t="shared" si="135"/>
        <v>0</v>
      </c>
      <c r="H438" s="17">
        <f t="shared" si="136"/>
        <v>0</v>
      </c>
      <c r="I438" s="17">
        <f t="shared" si="137"/>
        <v>100</v>
      </c>
    </row>
    <row r="439" spans="1:9" ht="28.5" customHeight="1" x14ac:dyDescent="0.25">
      <c r="A439" s="183" t="s">
        <v>181</v>
      </c>
      <c r="B439" s="70">
        <v>445</v>
      </c>
      <c r="C439" s="50" t="s">
        <v>110</v>
      </c>
      <c r="D439" s="61">
        <v>646.25027</v>
      </c>
      <c r="E439" s="231">
        <v>646.25027</v>
      </c>
      <c r="F439" s="61">
        <v>646.25027</v>
      </c>
      <c r="G439" s="269">
        <f t="shared" si="135"/>
        <v>0</v>
      </c>
      <c r="H439" s="17">
        <f t="shared" si="136"/>
        <v>0</v>
      </c>
      <c r="I439" s="17">
        <f t="shared" si="137"/>
        <v>100</v>
      </c>
    </row>
    <row r="440" spans="1:9" s="176" customFormat="1" ht="36.75" customHeight="1" x14ac:dyDescent="0.25">
      <c r="A440" s="183" t="s">
        <v>67</v>
      </c>
      <c r="B440" s="70">
        <v>445</v>
      </c>
      <c r="C440" s="50" t="s">
        <v>784</v>
      </c>
      <c r="D440" s="61">
        <v>13393.99473</v>
      </c>
      <c r="E440" s="231">
        <v>13257.825650000001</v>
      </c>
      <c r="F440" s="61">
        <v>13257.825650000001</v>
      </c>
      <c r="G440" s="269">
        <f t="shared" si="135"/>
        <v>0</v>
      </c>
      <c r="H440" s="17">
        <f t="shared" si="136"/>
        <v>136.16907999999967</v>
      </c>
      <c r="I440" s="17">
        <f t="shared" si="137"/>
        <v>98.983357222808166</v>
      </c>
    </row>
    <row r="441" spans="1:9" ht="37.5" customHeight="1" x14ac:dyDescent="0.25">
      <c r="A441" s="183" t="s">
        <v>67</v>
      </c>
      <c r="B441" s="70">
        <v>445</v>
      </c>
      <c r="C441" s="50" t="s">
        <v>784</v>
      </c>
      <c r="D441" s="61">
        <v>74198.766090000005</v>
      </c>
      <c r="E441" s="231">
        <v>74067.644929999995</v>
      </c>
      <c r="F441" s="61">
        <v>74067.644929999995</v>
      </c>
      <c r="G441" s="269">
        <f t="shared" si="135"/>
        <v>0</v>
      </c>
      <c r="H441" s="17">
        <f t="shared" si="136"/>
        <v>131.1211600000097</v>
      </c>
      <c r="I441" s="17">
        <f t="shared" si="137"/>
        <v>99.823283907658293</v>
      </c>
    </row>
    <row r="442" spans="1:9" ht="44.25" customHeight="1" x14ac:dyDescent="0.25">
      <c r="A442" s="183" t="s">
        <v>68</v>
      </c>
      <c r="B442" s="70">
        <v>445</v>
      </c>
      <c r="C442" s="50" t="s">
        <v>785</v>
      </c>
      <c r="D442" s="61">
        <v>144.5292</v>
      </c>
      <c r="E442" s="231">
        <v>144.5292</v>
      </c>
      <c r="F442" s="61">
        <v>144.5292</v>
      </c>
      <c r="G442" s="269">
        <f t="shared" si="135"/>
        <v>0</v>
      </c>
      <c r="H442" s="17">
        <f t="shared" si="136"/>
        <v>0</v>
      </c>
      <c r="I442" s="17">
        <f t="shared" si="137"/>
        <v>100</v>
      </c>
    </row>
    <row r="443" spans="1:9" ht="47.25" customHeight="1" x14ac:dyDescent="0.25">
      <c r="A443" s="183" t="s">
        <v>68</v>
      </c>
      <c r="B443" s="70">
        <v>445</v>
      </c>
      <c r="C443" s="50" t="s">
        <v>785</v>
      </c>
      <c r="D443" s="61">
        <v>604.02629999999999</v>
      </c>
      <c r="E443" s="231">
        <v>604.02629999999999</v>
      </c>
      <c r="F443" s="61">
        <v>604.02629999999999</v>
      </c>
      <c r="G443" s="269">
        <f t="shared" si="135"/>
        <v>0</v>
      </c>
      <c r="H443" s="17">
        <f t="shared" si="136"/>
        <v>0</v>
      </c>
      <c r="I443" s="17">
        <f t="shared" si="137"/>
        <v>100</v>
      </c>
    </row>
    <row r="444" spans="1:9" ht="30" customHeight="1" x14ac:dyDescent="0.25">
      <c r="A444" s="183" t="s">
        <v>43</v>
      </c>
      <c r="B444" s="70">
        <v>445</v>
      </c>
      <c r="C444" s="50" t="s">
        <v>786</v>
      </c>
      <c r="D444" s="61">
        <v>112.9</v>
      </c>
      <c r="E444" s="231">
        <v>89.646000000000001</v>
      </c>
      <c r="F444" s="61">
        <v>89.646000000000001</v>
      </c>
      <c r="G444" s="269">
        <f t="shared" si="135"/>
        <v>0</v>
      </c>
      <c r="H444" s="17">
        <f t="shared" si="136"/>
        <v>23.254000000000005</v>
      </c>
      <c r="I444" s="17">
        <f t="shared" si="137"/>
        <v>79.40301151461469</v>
      </c>
    </row>
    <row r="445" spans="1:9" ht="30" customHeight="1" x14ac:dyDescent="0.25">
      <c r="A445" s="183" t="s">
        <v>43</v>
      </c>
      <c r="B445" s="70">
        <v>445</v>
      </c>
      <c r="C445" s="50" t="s">
        <v>786</v>
      </c>
      <c r="D445" s="61">
        <v>728.18</v>
      </c>
      <c r="E445" s="231">
        <v>665.97950000000003</v>
      </c>
      <c r="F445" s="61">
        <v>613.27</v>
      </c>
      <c r="G445" s="269">
        <f t="shared" si="135"/>
        <v>52.709500000000048</v>
      </c>
      <c r="H445" s="17">
        <f t="shared" si="136"/>
        <v>114.90999999999997</v>
      </c>
      <c r="I445" s="17">
        <f t="shared" si="137"/>
        <v>84.219561097530843</v>
      </c>
    </row>
    <row r="446" spans="1:9" ht="48.75" customHeight="1" x14ac:dyDescent="0.25">
      <c r="A446" s="183" t="s">
        <v>285</v>
      </c>
      <c r="B446" s="70">
        <v>445</v>
      </c>
      <c r="C446" s="50" t="s">
        <v>787</v>
      </c>
      <c r="D446" s="61">
        <v>156.19999999999999</v>
      </c>
      <c r="E446" s="231">
        <v>60.787999999999997</v>
      </c>
      <c r="F446" s="61">
        <v>56.287999999999997</v>
      </c>
      <c r="G446" s="269">
        <f t="shared" si="135"/>
        <v>4.5</v>
      </c>
      <c r="H446" s="17">
        <f t="shared" si="136"/>
        <v>99.911999999999992</v>
      </c>
      <c r="I446" s="17">
        <f t="shared" si="137"/>
        <v>36.035851472471194</v>
      </c>
    </row>
    <row r="447" spans="1:9" ht="48.75" customHeight="1" x14ac:dyDescent="0.25">
      <c r="A447" s="183" t="s">
        <v>285</v>
      </c>
      <c r="B447" s="70">
        <v>445</v>
      </c>
      <c r="C447" s="50" t="s">
        <v>787</v>
      </c>
      <c r="D447" s="61">
        <v>286.54199999999997</v>
      </c>
      <c r="E447" s="231">
        <v>256.55200000000002</v>
      </c>
      <c r="F447" s="61">
        <v>256.55200000000002</v>
      </c>
      <c r="G447" s="269">
        <f t="shared" si="135"/>
        <v>0</v>
      </c>
      <c r="H447" s="17">
        <f t="shared" si="136"/>
        <v>29.989999999999952</v>
      </c>
      <c r="I447" s="17">
        <f t="shared" si="137"/>
        <v>89.533820521947945</v>
      </c>
    </row>
    <row r="448" spans="1:9" ht="30" customHeight="1" x14ac:dyDescent="0.25">
      <c r="A448" s="183" t="s">
        <v>69</v>
      </c>
      <c r="B448" s="70">
        <v>445</v>
      </c>
      <c r="C448" s="50" t="s">
        <v>788</v>
      </c>
      <c r="D448" s="61">
        <v>149.125</v>
      </c>
      <c r="E448" s="231">
        <v>139.71701999999999</v>
      </c>
      <c r="F448" s="61">
        <v>137.23902000000001</v>
      </c>
      <c r="G448" s="269">
        <f t="shared" si="135"/>
        <v>2.4779999999999802</v>
      </c>
      <c r="H448" s="17">
        <f t="shared" si="136"/>
        <v>11.885979999999989</v>
      </c>
      <c r="I448" s="17">
        <f t="shared" si="137"/>
        <v>92.029518860016765</v>
      </c>
    </row>
    <row r="449" spans="1:9" ht="30" customHeight="1" x14ac:dyDescent="0.25">
      <c r="A449" s="183" t="s">
        <v>69</v>
      </c>
      <c r="B449" s="70">
        <v>445</v>
      </c>
      <c r="C449" s="50" t="s">
        <v>788</v>
      </c>
      <c r="D449" s="61">
        <v>1252.9669100000001</v>
      </c>
      <c r="E449" s="231">
        <v>1100.00101</v>
      </c>
      <c r="F449" s="61">
        <v>1100.00101</v>
      </c>
      <c r="G449" s="269">
        <f t="shared" si="135"/>
        <v>0</v>
      </c>
      <c r="H449" s="17">
        <f t="shared" si="136"/>
        <v>152.96590000000015</v>
      </c>
      <c r="I449" s="17">
        <f t="shared" si="137"/>
        <v>87.791704730654047</v>
      </c>
    </row>
    <row r="450" spans="1:9" ht="30" customHeight="1" x14ac:dyDescent="0.25">
      <c r="A450" s="183" t="s">
        <v>70</v>
      </c>
      <c r="B450" s="70">
        <v>445</v>
      </c>
      <c r="C450" s="50" t="s">
        <v>789</v>
      </c>
      <c r="D450" s="61">
        <v>5110</v>
      </c>
      <c r="E450" s="231">
        <v>3693.3450899999998</v>
      </c>
      <c r="F450" s="61">
        <v>3693.3450899999998</v>
      </c>
      <c r="G450" s="269">
        <f t="shared" si="135"/>
        <v>0</v>
      </c>
      <c r="H450" s="17">
        <f t="shared" si="136"/>
        <v>1416.6549100000002</v>
      </c>
      <c r="I450" s="17">
        <f t="shared" si="137"/>
        <v>72.276811937377687</v>
      </c>
    </row>
    <row r="451" spans="1:9" ht="30" customHeight="1" x14ac:dyDescent="0.25">
      <c r="A451" s="183" t="s">
        <v>71</v>
      </c>
      <c r="B451" s="70">
        <v>445</v>
      </c>
      <c r="C451" s="50" t="s">
        <v>790</v>
      </c>
      <c r="D451" s="61">
        <v>765.55565999999999</v>
      </c>
      <c r="E451" s="231">
        <v>542.54402000000005</v>
      </c>
      <c r="F451" s="61">
        <v>518.64892999999995</v>
      </c>
      <c r="G451" s="269">
        <f t="shared" si="135"/>
        <v>23.895090000000096</v>
      </c>
      <c r="H451" s="17">
        <f t="shared" si="136"/>
        <v>246.90673000000004</v>
      </c>
      <c r="I451" s="17">
        <f t="shared" si="137"/>
        <v>67.748036765870154</v>
      </c>
    </row>
    <row r="452" spans="1:9" ht="30" customHeight="1" x14ac:dyDescent="0.25">
      <c r="A452" s="183" t="s">
        <v>71</v>
      </c>
      <c r="B452" s="70">
        <v>445</v>
      </c>
      <c r="C452" s="50" t="s">
        <v>790</v>
      </c>
      <c r="D452" s="61">
        <v>6524.6112700000003</v>
      </c>
      <c r="E452" s="231">
        <v>4842.6135199999999</v>
      </c>
      <c r="F452" s="61">
        <v>4842.6135199999999</v>
      </c>
      <c r="G452" s="269">
        <f t="shared" si="135"/>
        <v>0</v>
      </c>
      <c r="H452" s="17">
        <f t="shared" si="136"/>
        <v>1681.9977500000005</v>
      </c>
      <c r="I452" s="17">
        <f t="shared" si="137"/>
        <v>74.220720892081587</v>
      </c>
    </row>
    <row r="453" spans="1:9" ht="30" customHeight="1" x14ac:dyDescent="0.25">
      <c r="A453" s="183" t="s">
        <v>49</v>
      </c>
      <c r="B453" s="70">
        <v>445</v>
      </c>
      <c r="C453" s="50" t="s">
        <v>791</v>
      </c>
      <c r="D453" s="61">
        <v>249.99594999999999</v>
      </c>
      <c r="E453" s="231">
        <v>249.99594999999999</v>
      </c>
      <c r="F453" s="61">
        <v>249.99594999999999</v>
      </c>
      <c r="G453" s="269">
        <f t="shared" si="135"/>
        <v>0</v>
      </c>
      <c r="H453" s="17">
        <f t="shared" si="136"/>
        <v>0</v>
      </c>
      <c r="I453" s="17">
        <f t="shared" si="137"/>
        <v>100</v>
      </c>
    </row>
    <row r="454" spans="1:9" ht="30" customHeight="1" x14ac:dyDescent="0.25">
      <c r="A454" s="183" t="s">
        <v>49</v>
      </c>
      <c r="B454" s="70">
        <v>445</v>
      </c>
      <c r="C454" s="50" t="s">
        <v>791</v>
      </c>
      <c r="D454" s="61">
        <v>2422.4704000000002</v>
      </c>
      <c r="E454" s="231">
        <v>2422.4704000000002</v>
      </c>
      <c r="F454" s="61">
        <v>2422.4704000000002</v>
      </c>
      <c r="G454" s="269">
        <f t="shared" si="135"/>
        <v>0</v>
      </c>
      <c r="H454" s="17">
        <f t="shared" si="136"/>
        <v>0</v>
      </c>
      <c r="I454" s="17">
        <f t="shared" si="137"/>
        <v>100</v>
      </c>
    </row>
    <row r="455" spans="1:9" ht="31.5" customHeight="1" x14ac:dyDescent="0.25">
      <c r="A455" s="183" t="s">
        <v>225</v>
      </c>
      <c r="B455" s="70">
        <v>445</v>
      </c>
      <c r="C455" s="50" t="s">
        <v>792</v>
      </c>
      <c r="D455" s="61">
        <v>164</v>
      </c>
      <c r="E455" s="231">
        <v>159.41395</v>
      </c>
      <c r="F455" s="61">
        <v>159.41395</v>
      </c>
      <c r="G455" s="269">
        <f t="shared" si="135"/>
        <v>0</v>
      </c>
      <c r="H455" s="17">
        <f t="shared" si="136"/>
        <v>4.5860500000000002</v>
      </c>
      <c r="I455" s="17">
        <f t="shared" si="137"/>
        <v>97.203628048780487</v>
      </c>
    </row>
    <row r="456" spans="1:9" ht="34.5" customHeight="1" x14ac:dyDescent="0.25">
      <c r="A456" s="183" t="s">
        <v>225</v>
      </c>
      <c r="B456" s="70">
        <v>445</v>
      </c>
      <c r="C456" s="50" t="s">
        <v>792</v>
      </c>
      <c r="D456" s="61">
        <v>2444.0236199999999</v>
      </c>
      <c r="E456" s="231">
        <v>2067.1109499999998</v>
      </c>
      <c r="F456" s="61">
        <v>1922.4237499999999</v>
      </c>
      <c r="G456" s="269">
        <f t="shared" si="135"/>
        <v>144.68719999999985</v>
      </c>
      <c r="H456" s="17">
        <f t="shared" si="136"/>
        <v>521.59987000000001</v>
      </c>
      <c r="I456" s="17">
        <f t="shared" si="137"/>
        <v>78.658149384006364</v>
      </c>
    </row>
    <row r="457" spans="1:9" ht="33.75" customHeight="1" x14ac:dyDescent="0.25">
      <c r="A457" s="183" t="s">
        <v>72</v>
      </c>
      <c r="B457" s="70">
        <v>445</v>
      </c>
      <c r="C457" s="50" t="s">
        <v>793</v>
      </c>
      <c r="D457" s="61">
        <v>160.19999999999999</v>
      </c>
      <c r="E457" s="231">
        <v>141.14500000000001</v>
      </c>
      <c r="F457" s="61">
        <v>140.66999999999999</v>
      </c>
      <c r="G457" s="269">
        <f t="shared" si="135"/>
        <v>0.47500000000002274</v>
      </c>
      <c r="H457" s="17">
        <f t="shared" si="136"/>
        <v>19.53</v>
      </c>
      <c r="I457" s="17">
        <f t="shared" si="137"/>
        <v>87.80898876404494</v>
      </c>
    </row>
    <row r="458" spans="1:9" ht="30.75" customHeight="1" x14ac:dyDescent="0.25">
      <c r="A458" s="183" t="s">
        <v>72</v>
      </c>
      <c r="B458" s="70">
        <v>445</v>
      </c>
      <c r="C458" s="50" t="s">
        <v>793</v>
      </c>
      <c r="D458" s="61">
        <v>2883.29</v>
      </c>
      <c r="E458" s="231">
        <v>2518.0013300000001</v>
      </c>
      <c r="F458" s="61">
        <v>2476.1127999999999</v>
      </c>
      <c r="G458" s="269">
        <f t="shared" si="135"/>
        <v>41.888530000000173</v>
      </c>
      <c r="H458" s="17">
        <f t="shared" si="136"/>
        <v>407.17720000000008</v>
      </c>
      <c r="I458" s="17">
        <f t="shared" si="137"/>
        <v>85.878035161222073</v>
      </c>
    </row>
    <row r="459" spans="1:9" ht="46.5" customHeight="1" x14ac:dyDescent="0.25">
      <c r="A459" s="183" t="s">
        <v>72</v>
      </c>
      <c r="B459" s="70">
        <v>445</v>
      </c>
      <c r="C459" s="50" t="s">
        <v>793</v>
      </c>
      <c r="D459" s="61">
        <v>1553.4104500000001</v>
      </c>
      <c r="E459" s="231">
        <v>1553.4104500000001</v>
      </c>
      <c r="F459" s="61">
        <v>1553.4104500000001</v>
      </c>
      <c r="G459" s="269">
        <f t="shared" si="135"/>
        <v>0</v>
      </c>
      <c r="H459" s="17">
        <f t="shared" si="136"/>
        <v>0</v>
      </c>
      <c r="I459" s="17">
        <f t="shared" si="137"/>
        <v>100</v>
      </c>
    </row>
    <row r="460" spans="1:9" ht="24" customHeight="1" x14ac:dyDescent="0.25">
      <c r="A460" s="183" t="s">
        <v>73</v>
      </c>
      <c r="B460" s="70">
        <v>445</v>
      </c>
      <c r="C460" s="50" t="s">
        <v>794</v>
      </c>
      <c r="D460" s="61">
        <v>333.048</v>
      </c>
      <c r="E460" s="231">
        <v>333.048</v>
      </c>
      <c r="F460" s="61">
        <v>333.048</v>
      </c>
      <c r="G460" s="269">
        <f t="shared" si="135"/>
        <v>0</v>
      </c>
      <c r="H460" s="17">
        <f t="shared" si="136"/>
        <v>0</v>
      </c>
      <c r="I460" s="17">
        <f t="shared" si="137"/>
        <v>100</v>
      </c>
    </row>
    <row r="461" spans="1:9" ht="24" customHeight="1" x14ac:dyDescent="0.25">
      <c r="A461" s="183" t="s">
        <v>73</v>
      </c>
      <c r="B461" s="70">
        <v>445</v>
      </c>
      <c r="C461" s="50" t="s">
        <v>794</v>
      </c>
      <c r="D461" s="61">
        <v>4390.1902499999997</v>
      </c>
      <c r="E461" s="231">
        <v>4390.1902499999997</v>
      </c>
      <c r="F461" s="61">
        <v>4120.1902499999997</v>
      </c>
      <c r="G461" s="269">
        <f t="shared" si="135"/>
        <v>270</v>
      </c>
      <c r="H461" s="17">
        <f t="shared" si="136"/>
        <v>270</v>
      </c>
      <c r="I461" s="17">
        <f t="shared" si="137"/>
        <v>93.84992484095649</v>
      </c>
    </row>
    <row r="462" spans="1:9" ht="24" customHeight="1" x14ac:dyDescent="0.25">
      <c r="A462" s="183" t="s">
        <v>74</v>
      </c>
      <c r="B462" s="70">
        <v>445</v>
      </c>
      <c r="C462" s="50" t="s">
        <v>795</v>
      </c>
      <c r="D462" s="61">
        <v>348.35899999999998</v>
      </c>
      <c r="E462" s="231">
        <v>342.06914</v>
      </c>
      <c r="F462" s="61">
        <v>342.06914</v>
      </c>
      <c r="G462" s="269">
        <f t="shared" si="135"/>
        <v>0</v>
      </c>
      <c r="H462" s="17">
        <f t="shared" si="136"/>
        <v>6.289859999999976</v>
      </c>
      <c r="I462" s="17">
        <f t="shared" si="137"/>
        <v>98.194431606474936</v>
      </c>
    </row>
    <row r="463" spans="1:9" ht="24" customHeight="1" x14ac:dyDescent="0.25">
      <c r="A463" s="183" t="s">
        <v>74</v>
      </c>
      <c r="B463" s="70">
        <v>445</v>
      </c>
      <c r="C463" s="50" t="s">
        <v>795</v>
      </c>
      <c r="D463" s="61">
        <v>3263.2903299999998</v>
      </c>
      <c r="E463" s="231">
        <v>2976.5357300000001</v>
      </c>
      <c r="F463" s="61">
        <v>2976.5357300000001</v>
      </c>
      <c r="G463" s="269">
        <f t="shared" si="135"/>
        <v>0</v>
      </c>
      <c r="H463" s="17">
        <f t="shared" si="136"/>
        <v>286.75459999999975</v>
      </c>
      <c r="I463" s="17">
        <f t="shared" si="137"/>
        <v>91.212715664192842</v>
      </c>
    </row>
    <row r="464" spans="1:9" ht="136.5" customHeight="1" x14ac:dyDescent="0.25">
      <c r="A464" s="184" t="s">
        <v>526</v>
      </c>
      <c r="B464" s="70">
        <v>445</v>
      </c>
      <c r="C464" s="50" t="s">
        <v>796</v>
      </c>
      <c r="D464" s="61">
        <v>78.575509999999994</v>
      </c>
      <c r="E464" s="231">
        <v>78.575509999999994</v>
      </c>
      <c r="F464" s="61">
        <v>78.575509999999994</v>
      </c>
      <c r="G464" s="269">
        <f t="shared" si="135"/>
        <v>0</v>
      </c>
      <c r="H464" s="17">
        <f t="shared" si="136"/>
        <v>0</v>
      </c>
      <c r="I464" s="17">
        <f t="shared" si="137"/>
        <v>100</v>
      </c>
    </row>
    <row r="465" spans="1:9" ht="136.5" customHeight="1" x14ac:dyDescent="0.25">
      <c r="A465" s="184" t="s">
        <v>526</v>
      </c>
      <c r="B465" s="70">
        <v>445</v>
      </c>
      <c r="C465" s="50" t="s">
        <v>796</v>
      </c>
      <c r="D465" s="61">
        <v>162.38240999999999</v>
      </c>
      <c r="E465" s="231">
        <v>162.38240999999999</v>
      </c>
      <c r="F465" s="61">
        <v>162.38240999999999</v>
      </c>
      <c r="G465" s="269">
        <f t="shared" si="135"/>
        <v>0</v>
      </c>
      <c r="H465" s="17">
        <f t="shared" si="136"/>
        <v>0</v>
      </c>
      <c r="I465" s="17">
        <f t="shared" si="137"/>
        <v>100</v>
      </c>
    </row>
    <row r="466" spans="1:9" ht="60.75" customHeight="1" x14ac:dyDescent="0.25">
      <c r="A466" s="165" t="s">
        <v>182</v>
      </c>
      <c r="B466" s="31"/>
      <c r="C466" s="63" t="s">
        <v>183</v>
      </c>
      <c r="D466" s="15">
        <f>SUM(D467:D486)</f>
        <v>54072.496289999988</v>
      </c>
      <c r="E466" s="230">
        <f>SUM(E467:E486)</f>
        <v>52947.907659999975</v>
      </c>
      <c r="F466" s="15">
        <f>SUM(F467:F486)</f>
        <v>52920.049749999991</v>
      </c>
      <c r="G466" s="264">
        <f t="shared" si="131"/>
        <v>27.857909999984258</v>
      </c>
      <c r="H466" s="15">
        <f t="shared" si="132"/>
        <v>1152.4465399999972</v>
      </c>
      <c r="I466" s="15">
        <f t="shared" si="133"/>
        <v>97.868701060481413</v>
      </c>
    </row>
    <row r="467" spans="1:9" ht="60.75" customHeight="1" x14ac:dyDescent="0.25">
      <c r="A467" s="183" t="s">
        <v>797</v>
      </c>
      <c r="B467" s="50" t="s">
        <v>25</v>
      </c>
      <c r="C467" s="50" t="s">
        <v>798</v>
      </c>
      <c r="D467" s="61">
        <v>1509.66401</v>
      </c>
      <c r="E467" s="231">
        <v>1509.66401</v>
      </c>
      <c r="F467" s="61">
        <v>1509.66401</v>
      </c>
      <c r="G467" s="269">
        <f t="shared" ref="G467:G487" si="138">E467-F467</f>
        <v>0</v>
      </c>
      <c r="H467" s="17">
        <f t="shared" si="132"/>
        <v>0</v>
      </c>
      <c r="I467" s="17">
        <f t="shared" si="133"/>
        <v>100</v>
      </c>
    </row>
    <row r="468" spans="1:9" ht="33" customHeight="1" x14ac:dyDescent="0.25">
      <c r="A468" s="183" t="s">
        <v>67</v>
      </c>
      <c r="B468" s="50" t="s">
        <v>25</v>
      </c>
      <c r="C468" s="50" t="s">
        <v>799</v>
      </c>
      <c r="D468" s="61">
        <v>35688.802219999998</v>
      </c>
      <c r="E468" s="231">
        <v>35262.291369999999</v>
      </c>
      <c r="F468" s="61">
        <v>35262.291369999999</v>
      </c>
      <c r="G468" s="269">
        <f t="shared" si="138"/>
        <v>0</v>
      </c>
      <c r="H468" s="17">
        <f t="shared" ref="H468:H518" si="139">D468-F468</f>
        <v>426.51084999999875</v>
      </c>
      <c r="I468" s="17">
        <f t="shared" ref="I468:I518" si="140">F468/D468*100</f>
        <v>98.804916882974055</v>
      </c>
    </row>
    <row r="469" spans="1:9" ht="33" customHeight="1" x14ac:dyDescent="0.25">
      <c r="A469" s="183" t="s">
        <v>67</v>
      </c>
      <c r="B469" s="50" t="s">
        <v>25</v>
      </c>
      <c r="C469" s="50" t="s">
        <v>799</v>
      </c>
      <c r="D469" s="61">
        <v>10778.01828</v>
      </c>
      <c r="E469" s="231">
        <v>10604.90691</v>
      </c>
      <c r="F469" s="61">
        <v>10604.90691</v>
      </c>
      <c r="G469" s="269">
        <f t="shared" si="138"/>
        <v>0</v>
      </c>
      <c r="H469" s="17">
        <f t="shared" si="139"/>
        <v>173.11137000000053</v>
      </c>
      <c r="I469" s="17">
        <f t="shared" si="140"/>
        <v>98.393847871633028</v>
      </c>
    </row>
    <row r="470" spans="1:9" ht="45.75" customHeight="1" x14ac:dyDescent="0.25">
      <c r="A470" s="183" t="s">
        <v>68</v>
      </c>
      <c r="B470" s="50" t="s">
        <v>25</v>
      </c>
      <c r="C470" s="50" t="s">
        <v>800</v>
      </c>
      <c r="D470" s="61">
        <v>467.065</v>
      </c>
      <c r="E470" s="231">
        <v>367.28550000000001</v>
      </c>
      <c r="F470" s="61">
        <v>367.28550000000001</v>
      </c>
      <c r="G470" s="269">
        <f t="shared" si="138"/>
        <v>0</v>
      </c>
      <c r="H470" s="17">
        <f t="shared" si="139"/>
        <v>99.779499999999985</v>
      </c>
      <c r="I470" s="17">
        <f t="shared" si="140"/>
        <v>78.636913491698152</v>
      </c>
    </row>
    <row r="471" spans="1:9" ht="60.75" customHeight="1" x14ac:dyDescent="0.25">
      <c r="A471" s="183" t="s">
        <v>358</v>
      </c>
      <c r="B471" s="50" t="s">
        <v>25</v>
      </c>
      <c r="C471" s="50" t="s">
        <v>292</v>
      </c>
      <c r="D471" s="61">
        <v>373.65293000000003</v>
      </c>
      <c r="E471" s="231">
        <v>367.59895999999998</v>
      </c>
      <c r="F471" s="61">
        <v>367.59895999999998</v>
      </c>
      <c r="G471" s="269">
        <f t="shared" si="138"/>
        <v>0</v>
      </c>
      <c r="H471" s="17">
        <f t="shared" si="139"/>
        <v>6.0539700000000494</v>
      </c>
      <c r="I471" s="17">
        <f t="shared" si="140"/>
        <v>98.379787895681687</v>
      </c>
    </row>
    <row r="472" spans="1:9" ht="60.75" customHeight="1" x14ac:dyDescent="0.25">
      <c r="A472" s="183" t="s">
        <v>358</v>
      </c>
      <c r="B472" s="50" t="s">
        <v>25</v>
      </c>
      <c r="C472" s="50" t="s">
        <v>292</v>
      </c>
      <c r="D472" s="61">
        <v>112.84318</v>
      </c>
      <c r="E472" s="231">
        <v>104.17639</v>
      </c>
      <c r="F472" s="61">
        <v>104.17639</v>
      </c>
      <c r="G472" s="269">
        <f t="shared" ref="G472:G483" si="141">E472-F472</f>
        <v>0</v>
      </c>
      <c r="H472" s="17">
        <f t="shared" ref="H472:H483" si="142">D472-F472</f>
        <v>8.666790000000006</v>
      </c>
      <c r="I472" s="17">
        <f t="shared" ref="I472:I483" si="143">F472/D472*100</f>
        <v>92.319615593959682</v>
      </c>
    </row>
    <row r="473" spans="1:9" ht="25.5" customHeight="1" x14ac:dyDescent="0.25">
      <c r="A473" s="183" t="s">
        <v>43</v>
      </c>
      <c r="B473" s="50" t="s">
        <v>25</v>
      </c>
      <c r="C473" s="50" t="s">
        <v>801</v>
      </c>
      <c r="D473" s="61">
        <v>39</v>
      </c>
      <c r="E473" s="231">
        <v>26.1</v>
      </c>
      <c r="F473" s="61">
        <v>26.1</v>
      </c>
      <c r="G473" s="269">
        <f t="shared" si="141"/>
        <v>0</v>
      </c>
      <c r="H473" s="17">
        <f t="shared" si="142"/>
        <v>12.899999999999999</v>
      </c>
      <c r="I473" s="17">
        <f t="shared" si="143"/>
        <v>66.923076923076934</v>
      </c>
    </row>
    <row r="474" spans="1:9" ht="25.5" customHeight="1" x14ac:dyDescent="0.25">
      <c r="A474" s="183" t="s">
        <v>69</v>
      </c>
      <c r="B474" s="50" t="s">
        <v>25</v>
      </c>
      <c r="C474" s="50" t="s">
        <v>802</v>
      </c>
      <c r="D474" s="61">
        <v>170.6</v>
      </c>
      <c r="E474" s="231">
        <v>153.25935999999999</v>
      </c>
      <c r="F474" s="61">
        <v>153.25935999999999</v>
      </c>
      <c r="G474" s="269">
        <f t="shared" si="141"/>
        <v>0</v>
      </c>
      <c r="H474" s="17">
        <f t="shared" si="142"/>
        <v>17.340640000000008</v>
      </c>
      <c r="I474" s="17">
        <f t="shared" si="143"/>
        <v>89.835498241500574</v>
      </c>
    </row>
    <row r="475" spans="1:9" ht="25.5" customHeight="1" x14ac:dyDescent="0.25">
      <c r="A475" s="183" t="s">
        <v>70</v>
      </c>
      <c r="B475" s="50" t="s">
        <v>25</v>
      </c>
      <c r="C475" s="50" t="s">
        <v>803</v>
      </c>
      <c r="D475" s="61">
        <v>1</v>
      </c>
      <c r="E475" s="231">
        <v>1</v>
      </c>
      <c r="F475" s="61">
        <v>1</v>
      </c>
      <c r="G475" s="269">
        <f t="shared" si="141"/>
        <v>0</v>
      </c>
      <c r="H475" s="17">
        <f t="shared" si="142"/>
        <v>0</v>
      </c>
      <c r="I475" s="17">
        <f t="shared" si="143"/>
        <v>100</v>
      </c>
    </row>
    <row r="476" spans="1:9" ht="25.5" customHeight="1" x14ac:dyDescent="0.25">
      <c r="A476" s="183" t="s">
        <v>71</v>
      </c>
      <c r="B476" s="50" t="s">
        <v>25</v>
      </c>
      <c r="C476" s="50" t="s">
        <v>804</v>
      </c>
      <c r="D476" s="61">
        <v>35.25835</v>
      </c>
      <c r="E476" s="231">
        <v>33.455100000000002</v>
      </c>
      <c r="F476" s="61">
        <v>33.455100000000002</v>
      </c>
      <c r="G476" s="269">
        <f t="shared" si="141"/>
        <v>0</v>
      </c>
      <c r="H476" s="17">
        <f t="shared" si="142"/>
        <v>1.8032499999999985</v>
      </c>
      <c r="I476" s="17">
        <f t="shared" si="143"/>
        <v>94.885608657240056</v>
      </c>
    </row>
    <row r="477" spans="1:9" ht="25.5" customHeight="1" x14ac:dyDescent="0.25">
      <c r="A477" s="183" t="s">
        <v>71</v>
      </c>
      <c r="B477" s="50" t="s">
        <v>25</v>
      </c>
      <c r="C477" s="50" t="s">
        <v>804</v>
      </c>
      <c r="D477" s="61">
        <v>895.59623999999997</v>
      </c>
      <c r="E477" s="231">
        <v>715.52886999999998</v>
      </c>
      <c r="F477" s="61">
        <v>715.52886999999998</v>
      </c>
      <c r="G477" s="269">
        <f t="shared" si="141"/>
        <v>0</v>
      </c>
      <c r="H477" s="17">
        <f t="shared" si="142"/>
        <v>180.06736999999998</v>
      </c>
      <c r="I477" s="17">
        <f t="shared" si="143"/>
        <v>79.894135107132655</v>
      </c>
    </row>
    <row r="478" spans="1:9" ht="25.5" customHeight="1" x14ac:dyDescent="0.25">
      <c r="A478" s="183" t="s">
        <v>49</v>
      </c>
      <c r="B478" s="50" t="s">
        <v>25</v>
      </c>
      <c r="C478" s="50" t="s">
        <v>805</v>
      </c>
      <c r="D478" s="61">
        <v>798.2</v>
      </c>
      <c r="E478" s="231">
        <v>798.2</v>
      </c>
      <c r="F478" s="61">
        <v>798.2</v>
      </c>
      <c r="G478" s="269">
        <f t="shared" si="141"/>
        <v>0</v>
      </c>
      <c r="H478" s="17">
        <f t="shared" si="142"/>
        <v>0</v>
      </c>
      <c r="I478" s="17">
        <f t="shared" si="143"/>
        <v>100</v>
      </c>
    </row>
    <row r="479" spans="1:9" ht="25.5" customHeight="1" x14ac:dyDescent="0.25">
      <c r="A479" s="183" t="s">
        <v>225</v>
      </c>
      <c r="B479" s="50" t="s">
        <v>25</v>
      </c>
      <c r="C479" s="50" t="s">
        <v>806</v>
      </c>
      <c r="D479" s="61">
        <v>286.39999999999998</v>
      </c>
      <c r="E479" s="231">
        <v>247.54725999999999</v>
      </c>
      <c r="F479" s="61">
        <v>247.54725999999999</v>
      </c>
      <c r="G479" s="269">
        <f t="shared" si="141"/>
        <v>0</v>
      </c>
      <c r="H479" s="17">
        <f t="shared" si="142"/>
        <v>38.852739999999983</v>
      </c>
      <c r="I479" s="17">
        <f t="shared" si="143"/>
        <v>86.434099162011179</v>
      </c>
    </row>
    <row r="480" spans="1:9" ht="25.5" customHeight="1" x14ac:dyDescent="0.25">
      <c r="A480" s="183" t="s">
        <v>72</v>
      </c>
      <c r="B480" s="50" t="s">
        <v>25</v>
      </c>
      <c r="C480" s="50" t="s">
        <v>807</v>
      </c>
      <c r="D480" s="61">
        <v>120</v>
      </c>
      <c r="E480" s="231">
        <v>99.805999999999997</v>
      </c>
      <c r="F480" s="61">
        <v>97.709000000000003</v>
      </c>
      <c r="G480" s="269">
        <f t="shared" si="141"/>
        <v>2.0969999999999942</v>
      </c>
      <c r="H480" s="17">
        <f t="shared" si="142"/>
        <v>22.290999999999997</v>
      </c>
      <c r="I480" s="17">
        <f t="shared" si="143"/>
        <v>81.424166666666665</v>
      </c>
    </row>
    <row r="481" spans="1:9" s="77" customFormat="1" ht="25.5" customHeight="1" x14ac:dyDescent="0.25">
      <c r="A481" s="183" t="s">
        <v>72</v>
      </c>
      <c r="B481" s="50" t="s">
        <v>25</v>
      </c>
      <c r="C481" s="50" t="s">
        <v>807</v>
      </c>
      <c r="D481" s="61">
        <v>326.12</v>
      </c>
      <c r="E481" s="231">
        <v>293.41645</v>
      </c>
      <c r="F481" s="61">
        <v>276.90854000000002</v>
      </c>
      <c r="G481" s="269">
        <f t="shared" si="141"/>
        <v>16.507909999999981</v>
      </c>
      <c r="H481" s="17">
        <f t="shared" si="142"/>
        <v>49.211459999999988</v>
      </c>
      <c r="I481" s="17">
        <f t="shared" si="143"/>
        <v>84.910014718508535</v>
      </c>
    </row>
    <row r="482" spans="1:9" ht="25.5" customHeight="1" x14ac:dyDescent="0.25">
      <c r="A482" s="183" t="s">
        <v>72</v>
      </c>
      <c r="B482" s="50" t="s">
        <v>25</v>
      </c>
      <c r="C482" s="50" t="s">
        <v>807</v>
      </c>
      <c r="D482" s="61">
        <v>10</v>
      </c>
      <c r="E482" s="231">
        <v>0</v>
      </c>
      <c r="F482" s="61">
        <v>0</v>
      </c>
      <c r="G482" s="269">
        <f t="shared" si="141"/>
        <v>0</v>
      </c>
      <c r="H482" s="17">
        <f t="shared" si="142"/>
        <v>10</v>
      </c>
      <c r="I482" s="17">
        <f t="shared" si="143"/>
        <v>0</v>
      </c>
    </row>
    <row r="483" spans="1:9" ht="25.5" customHeight="1" x14ac:dyDescent="0.25">
      <c r="A483" s="183" t="s">
        <v>73</v>
      </c>
      <c r="B483" s="50" t="s">
        <v>25</v>
      </c>
      <c r="C483" s="50" t="s">
        <v>808</v>
      </c>
      <c r="D483" s="61">
        <v>125.505</v>
      </c>
      <c r="E483" s="231">
        <v>125.505</v>
      </c>
      <c r="F483" s="61">
        <v>125.48699999999999</v>
      </c>
      <c r="G483" s="269">
        <f t="shared" si="141"/>
        <v>1.8000000000000682E-2</v>
      </c>
      <c r="H483" s="17">
        <f t="shared" si="142"/>
        <v>1.8000000000000682E-2</v>
      </c>
      <c r="I483" s="17">
        <f t="shared" si="143"/>
        <v>99.985657941914667</v>
      </c>
    </row>
    <row r="484" spans="1:9" ht="25.5" customHeight="1" x14ac:dyDescent="0.25">
      <c r="A484" s="183" t="s">
        <v>74</v>
      </c>
      <c r="B484" s="50" t="s">
        <v>25</v>
      </c>
      <c r="C484" s="50" t="s">
        <v>809</v>
      </c>
      <c r="D484" s="61">
        <v>901.8</v>
      </c>
      <c r="E484" s="231">
        <v>805.19539999999995</v>
      </c>
      <c r="F484" s="61">
        <v>795.96040000000005</v>
      </c>
      <c r="G484" s="269">
        <f t="shared" si="138"/>
        <v>9.2349999999999</v>
      </c>
      <c r="H484" s="17">
        <f t="shared" si="139"/>
        <v>105.8395999999999</v>
      </c>
      <c r="I484" s="17">
        <f t="shared" si="140"/>
        <v>88.263517409625209</v>
      </c>
    </row>
    <row r="485" spans="1:9" ht="130.5" customHeight="1" x14ac:dyDescent="0.25">
      <c r="A485" s="184" t="s">
        <v>526</v>
      </c>
      <c r="B485" s="50" t="s">
        <v>25</v>
      </c>
      <c r="C485" s="50" t="s">
        <v>810</v>
      </c>
      <c r="D485" s="61">
        <v>1100.22173</v>
      </c>
      <c r="E485" s="231">
        <v>1100.22173</v>
      </c>
      <c r="F485" s="61">
        <v>1100.22173</v>
      </c>
      <c r="G485" s="269">
        <f t="shared" si="138"/>
        <v>0</v>
      </c>
      <c r="H485" s="17">
        <f t="shared" si="139"/>
        <v>0</v>
      </c>
      <c r="I485" s="17">
        <f t="shared" si="140"/>
        <v>100</v>
      </c>
    </row>
    <row r="486" spans="1:9" ht="130.5" customHeight="1" x14ac:dyDescent="0.25">
      <c r="A486" s="184" t="s">
        <v>526</v>
      </c>
      <c r="B486" s="50" t="s">
        <v>25</v>
      </c>
      <c r="C486" s="50" t="s">
        <v>810</v>
      </c>
      <c r="D486" s="61">
        <v>332.74934999999999</v>
      </c>
      <c r="E486" s="231">
        <v>332.74934999999999</v>
      </c>
      <c r="F486" s="61">
        <v>332.74934999999999</v>
      </c>
      <c r="G486" s="269">
        <f t="shared" si="138"/>
        <v>0</v>
      </c>
      <c r="H486" s="17">
        <f t="shared" si="139"/>
        <v>0</v>
      </c>
      <c r="I486" s="17">
        <f t="shared" si="140"/>
        <v>100</v>
      </c>
    </row>
    <row r="487" spans="1:9" ht="51.75" customHeight="1" x14ac:dyDescent="0.25">
      <c r="A487" s="165" t="s">
        <v>258</v>
      </c>
      <c r="B487" s="60"/>
      <c r="C487" s="63" t="s">
        <v>259</v>
      </c>
      <c r="D487" s="14">
        <f>SUM(D488:D518)</f>
        <v>31497.594280000001</v>
      </c>
      <c r="E487" s="238">
        <f>SUM(E488:E518)</f>
        <v>30263.514549999993</v>
      </c>
      <c r="F487" s="14">
        <f>SUM(F488:F518)</f>
        <v>30111.597089999992</v>
      </c>
      <c r="G487" s="277">
        <f t="shared" si="138"/>
        <v>151.91746000000057</v>
      </c>
      <c r="H487" s="147">
        <f t="shared" si="139"/>
        <v>1385.9971900000091</v>
      </c>
      <c r="I487" s="15">
        <f t="shared" si="140"/>
        <v>95.599672858571054</v>
      </c>
    </row>
    <row r="488" spans="1:9" ht="175.5" customHeight="1" x14ac:dyDescent="0.25">
      <c r="A488" s="184" t="s">
        <v>575</v>
      </c>
      <c r="B488" s="50" t="s">
        <v>25</v>
      </c>
      <c r="C488" s="50" t="s">
        <v>811</v>
      </c>
      <c r="D488" s="61">
        <v>91.953999999999994</v>
      </c>
      <c r="E488" s="231">
        <v>91.953999999999994</v>
      </c>
      <c r="F488" s="61">
        <v>91.953999999999994</v>
      </c>
      <c r="G488" s="278">
        <f t="shared" ref="G488:G518" si="144">E488-F488</f>
        <v>0</v>
      </c>
      <c r="H488" s="93">
        <f t="shared" si="139"/>
        <v>0</v>
      </c>
      <c r="I488" s="18">
        <f t="shared" si="140"/>
        <v>100</v>
      </c>
    </row>
    <row r="489" spans="1:9" ht="164.25" customHeight="1" x14ac:dyDescent="0.25">
      <c r="A489" s="184" t="s">
        <v>575</v>
      </c>
      <c r="B489" s="50" t="s">
        <v>25</v>
      </c>
      <c r="C489" s="50" t="s">
        <v>811</v>
      </c>
      <c r="D489" s="61">
        <v>14.068960000000001</v>
      </c>
      <c r="E489" s="231">
        <v>14.068960000000001</v>
      </c>
      <c r="F489" s="61">
        <v>14.068960000000001</v>
      </c>
      <c r="G489" s="278">
        <f t="shared" si="144"/>
        <v>0</v>
      </c>
      <c r="H489" s="93">
        <f t="shared" si="139"/>
        <v>0</v>
      </c>
      <c r="I489" s="18">
        <f t="shared" si="140"/>
        <v>100</v>
      </c>
    </row>
    <row r="490" spans="1:9" ht="27" customHeight="1" x14ac:dyDescent="0.25">
      <c r="A490" s="183" t="s">
        <v>67</v>
      </c>
      <c r="B490" s="50" t="s">
        <v>25</v>
      </c>
      <c r="C490" s="50" t="s">
        <v>812</v>
      </c>
      <c r="D490" s="61">
        <v>13921.514730000001</v>
      </c>
      <c r="E490" s="231">
        <v>13745.32065</v>
      </c>
      <c r="F490" s="61">
        <v>13745.32065</v>
      </c>
      <c r="G490" s="278">
        <f t="shared" si="144"/>
        <v>0</v>
      </c>
      <c r="H490" s="93">
        <f t="shared" si="139"/>
        <v>176.19408000000112</v>
      </c>
      <c r="I490" s="18">
        <f t="shared" si="140"/>
        <v>98.734375652239095</v>
      </c>
    </row>
    <row r="491" spans="1:9" ht="27" customHeight="1" x14ac:dyDescent="0.25">
      <c r="A491" s="183" t="s">
        <v>67</v>
      </c>
      <c r="B491" s="50" t="s">
        <v>25</v>
      </c>
      <c r="C491" s="50" t="s">
        <v>812</v>
      </c>
      <c r="D491" s="61">
        <v>4179.7972900000004</v>
      </c>
      <c r="E491" s="231">
        <v>4135.5913499999997</v>
      </c>
      <c r="F491" s="61">
        <v>4135.5913499999997</v>
      </c>
      <c r="G491" s="278">
        <f t="shared" si="144"/>
        <v>0</v>
      </c>
      <c r="H491" s="93">
        <f t="shared" si="139"/>
        <v>44.205940000000737</v>
      </c>
      <c r="I491" s="18">
        <f t="shared" si="140"/>
        <v>98.942390337785952</v>
      </c>
    </row>
    <row r="492" spans="1:9" ht="45.75" customHeight="1" x14ac:dyDescent="0.25">
      <c r="A492" s="183" t="s">
        <v>68</v>
      </c>
      <c r="B492" s="50" t="s">
        <v>25</v>
      </c>
      <c r="C492" s="50" t="s">
        <v>813</v>
      </c>
      <c r="D492" s="61">
        <v>605.33109999999999</v>
      </c>
      <c r="E492" s="231">
        <v>605.33109999999999</v>
      </c>
      <c r="F492" s="61">
        <v>605.33109999999999</v>
      </c>
      <c r="G492" s="278">
        <f t="shared" si="144"/>
        <v>0</v>
      </c>
      <c r="H492" s="93">
        <f t="shared" si="139"/>
        <v>0</v>
      </c>
      <c r="I492" s="18">
        <f t="shared" si="140"/>
        <v>100</v>
      </c>
    </row>
    <row r="493" spans="1:9" ht="34.5" customHeight="1" x14ac:dyDescent="0.25">
      <c r="A493" s="183" t="s">
        <v>42</v>
      </c>
      <c r="B493" s="50" t="s">
        <v>25</v>
      </c>
      <c r="C493" s="50" t="s">
        <v>814</v>
      </c>
      <c r="D493" s="61">
        <v>15.9</v>
      </c>
      <c r="E493" s="231">
        <v>15.9</v>
      </c>
      <c r="F493" s="61">
        <v>15.9</v>
      </c>
      <c r="G493" s="278">
        <f t="shared" ref="G493:G510" si="145">E493-F493</f>
        <v>0</v>
      </c>
      <c r="H493" s="93">
        <f t="shared" ref="H493:H510" si="146">D493-F493</f>
        <v>0</v>
      </c>
      <c r="I493" s="18">
        <f t="shared" ref="I493:I510" si="147">F493/D493*100</f>
        <v>100</v>
      </c>
    </row>
    <row r="494" spans="1:9" ht="45.75" customHeight="1" x14ac:dyDescent="0.25">
      <c r="A494" s="183" t="s">
        <v>285</v>
      </c>
      <c r="B494" s="50" t="s">
        <v>25</v>
      </c>
      <c r="C494" s="50" t="s">
        <v>815</v>
      </c>
      <c r="D494" s="61">
        <v>39.200000000000003</v>
      </c>
      <c r="E494" s="231">
        <v>37.005000000000003</v>
      </c>
      <c r="F494" s="61">
        <v>37.005000000000003</v>
      </c>
      <c r="G494" s="278">
        <f t="shared" si="145"/>
        <v>0</v>
      </c>
      <c r="H494" s="93">
        <f t="shared" si="146"/>
        <v>2.1950000000000003</v>
      </c>
      <c r="I494" s="18">
        <f t="shared" si="147"/>
        <v>94.400510204081627</v>
      </c>
    </row>
    <row r="495" spans="1:9" ht="45.75" customHeight="1" x14ac:dyDescent="0.25">
      <c r="A495" s="183" t="s">
        <v>285</v>
      </c>
      <c r="B495" s="50" t="s">
        <v>25</v>
      </c>
      <c r="C495" s="50" t="s">
        <v>815</v>
      </c>
      <c r="D495" s="61">
        <v>63.2</v>
      </c>
      <c r="E495" s="231">
        <v>62.893999999999998</v>
      </c>
      <c r="F495" s="61">
        <v>52.298999999999999</v>
      </c>
      <c r="G495" s="278">
        <f t="shared" si="145"/>
        <v>10.594999999999999</v>
      </c>
      <c r="H495" s="93">
        <f t="shared" si="146"/>
        <v>10.901000000000003</v>
      </c>
      <c r="I495" s="18">
        <f t="shared" si="147"/>
        <v>82.75158227848101</v>
      </c>
    </row>
    <row r="496" spans="1:9" ht="25.5" customHeight="1" x14ac:dyDescent="0.25">
      <c r="A496" s="183" t="s">
        <v>69</v>
      </c>
      <c r="B496" s="50" t="s">
        <v>25</v>
      </c>
      <c r="C496" s="50" t="s">
        <v>816</v>
      </c>
      <c r="D496" s="61">
        <v>401.6</v>
      </c>
      <c r="E496" s="231">
        <v>349.26278000000002</v>
      </c>
      <c r="F496" s="61">
        <v>323.47613999999999</v>
      </c>
      <c r="G496" s="278">
        <f t="shared" si="145"/>
        <v>25.786640000000034</v>
      </c>
      <c r="H496" s="93">
        <f t="shared" si="146"/>
        <v>78.123860000000036</v>
      </c>
      <c r="I496" s="18">
        <f t="shared" si="147"/>
        <v>80.546847609561752</v>
      </c>
    </row>
    <row r="497" spans="1:9" ht="25.5" customHeight="1" x14ac:dyDescent="0.25">
      <c r="A497" s="183" t="s">
        <v>70</v>
      </c>
      <c r="B497" s="50" t="s">
        <v>25</v>
      </c>
      <c r="C497" s="50" t="s">
        <v>817</v>
      </c>
      <c r="D497" s="61">
        <v>20</v>
      </c>
      <c r="E497" s="231">
        <v>0</v>
      </c>
      <c r="F497" s="61">
        <v>0</v>
      </c>
      <c r="G497" s="278">
        <f t="shared" si="145"/>
        <v>0</v>
      </c>
      <c r="H497" s="93">
        <f t="shared" si="146"/>
        <v>20</v>
      </c>
      <c r="I497" s="18">
        <f t="shared" si="147"/>
        <v>0</v>
      </c>
    </row>
    <row r="498" spans="1:9" ht="25.5" customHeight="1" x14ac:dyDescent="0.25">
      <c r="A498" s="183" t="s">
        <v>71</v>
      </c>
      <c r="B498" s="50" t="s">
        <v>25</v>
      </c>
      <c r="C498" s="50" t="s">
        <v>818</v>
      </c>
      <c r="D498" s="61">
        <v>42.884329999999999</v>
      </c>
      <c r="E498" s="231">
        <v>41.459890000000001</v>
      </c>
      <c r="F498" s="61">
        <v>34.299140000000001</v>
      </c>
      <c r="G498" s="278">
        <f t="shared" si="145"/>
        <v>7.1607500000000002</v>
      </c>
      <c r="H498" s="93">
        <f t="shared" si="146"/>
        <v>8.5851899999999972</v>
      </c>
      <c r="I498" s="18">
        <f t="shared" si="147"/>
        <v>79.980589646614519</v>
      </c>
    </row>
    <row r="499" spans="1:9" ht="25.5" customHeight="1" x14ac:dyDescent="0.25">
      <c r="A499" s="183" t="s">
        <v>71</v>
      </c>
      <c r="B499" s="50" t="s">
        <v>25</v>
      </c>
      <c r="C499" s="50" t="s">
        <v>818</v>
      </c>
      <c r="D499" s="61">
        <v>1155.6200699999999</v>
      </c>
      <c r="E499" s="231">
        <v>989.97915999999998</v>
      </c>
      <c r="F499" s="61">
        <v>883.87309000000005</v>
      </c>
      <c r="G499" s="278">
        <f t="shared" si="145"/>
        <v>106.10606999999993</v>
      </c>
      <c r="H499" s="93">
        <f t="shared" si="146"/>
        <v>271.74697999999989</v>
      </c>
      <c r="I499" s="18">
        <f t="shared" si="147"/>
        <v>76.484747275114401</v>
      </c>
    </row>
    <row r="500" spans="1:9" ht="25.5" customHeight="1" x14ac:dyDescent="0.25">
      <c r="A500" s="183" t="s">
        <v>49</v>
      </c>
      <c r="B500" s="50" t="s">
        <v>25</v>
      </c>
      <c r="C500" s="50" t="s">
        <v>819</v>
      </c>
      <c r="D500" s="61">
        <v>152.74860000000001</v>
      </c>
      <c r="E500" s="231">
        <v>152.74860000000001</v>
      </c>
      <c r="F500" s="61">
        <v>152.74860000000001</v>
      </c>
      <c r="G500" s="278">
        <f t="shared" si="145"/>
        <v>0</v>
      </c>
      <c r="H500" s="93">
        <f t="shared" si="146"/>
        <v>0</v>
      </c>
      <c r="I500" s="18">
        <f t="shared" si="147"/>
        <v>100</v>
      </c>
    </row>
    <row r="501" spans="1:9" ht="25.5" customHeight="1" x14ac:dyDescent="0.25">
      <c r="A501" s="183" t="s">
        <v>225</v>
      </c>
      <c r="B501" s="50" t="s">
        <v>25</v>
      </c>
      <c r="C501" s="50" t="s">
        <v>820</v>
      </c>
      <c r="D501" s="61">
        <v>490.83600000000001</v>
      </c>
      <c r="E501" s="231">
        <v>285.12157999999999</v>
      </c>
      <c r="F501" s="61">
        <v>285.12157999999999</v>
      </c>
      <c r="G501" s="278">
        <f t="shared" si="145"/>
        <v>0</v>
      </c>
      <c r="H501" s="93">
        <f t="shared" si="146"/>
        <v>205.71442000000002</v>
      </c>
      <c r="I501" s="18">
        <f t="shared" si="147"/>
        <v>58.088970654149243</v>
      </c>
    </row>
    <row r="502" spans="1:9" ht="25.5" customHeight="1" x14ac:dyDescent="0.25">
      <c r="A502" s="183" t="s">
        <v>72</v>
      </c>
      <c r="B502" s="50" t="s">
        <v>25</v>
      </c>
      <c r="C502" s="50" t="s">
        <v>821</v>
      </c>
      <c r="D502" s="61">
        <v>28.446999999999999</v>
      </c>
      <c r="E502" s="231">
        <v>28.446999999999999</v>
      </c>
      <c r="F502" s="61">
        <v>28.446999999999999</v>
      </c>
      <c r="G502" s="278">
        <f t="shared" si="145"/>
        <v>0</v>
      </c>
      <c r="H502" s="93">
        <f t="shared" si="146"/>
        <v>0</v>
      </c>
      <c r="I502" s="18">
        <f t="shared" si="147"/>
        <v>100</v>
      </c>
    </row>
    <row r="503" spans="1:9" ht="25.5" customHeight="1" x14ac:dyDescent="0.25">
      <c r="A503" s="183" t="s">
        <v>72</v>
      </c>
      <c r="B503" s="50" t="s">
        <v>25</v>
      </c>
      <c r="C503" s="50" t="s">
        <v>821</v>
      </c>
      <c r="D503" s="61">
        <v>1272.723</v>
      </c>
      <c r="E503" s="231">
        <v>1235.0901100000001</v>
      </c>
      <c r="F503" s="61">
        <v>1232.8211100000001</v>
      </c>
      <c r="G503" s="278">
        <f t="shared" si="145"/>
        <v>2.2690000000000055</v>
      </c>
      <c r="H503" s="93">
        <f t="shared" si="146"/>
        <v>39.901889999999867</v>
      </c>
      <c r="I503" s="18">
        <f t="shared" si="147"/>
        <v>96.864840974823281</v>
      </c>
    </row>
    <row r="504" spans="1:9" ht="25.5" customHeight="1" x14ac:dyDescent="0.25">
      <c r="A504" s="183" t="s">
        <v>72</v>
      </c>
      <c r="B504" s="50" t="s">
        <v>25</v>
      </c>
      <c r="C504" s="50" t="s">
        <v>821</v>
      </c>
      <c r="D504" s="61">
        <v>3</v>
      </c>
      <c r="E504" s="231">
        <v>0</v>
      </c>
      <c r="F504" s="61">
        <v>0</v>
      </c>
      <c r="G504" s="278">
        <f t="shared" si="145"/>
        <v>0</v>
      </c>
      <c r="H504" s="93">
        <f t="shared" si="146"/>
        <v>3</v>
      </c>
      <c r="I504" s="18">
        <f t="shared" si="147"/>
        <v>0</v>
      </c>
    </row>
    <row r="505" spans="1:9" ht="25.5" customHeight="1" x14ac:dyDescent="0.25">
      <c r="A505" s="183" t="s">
        <v>73</v>
      </c>
      <c r="B505" s="50" t="s">
        <v>25</v>
      </c>
      <c r="C505" s="50" t="s">
        <v>822</v>
      </c>
      <c r="D505" s="61">
        <v>780</v>
      </c>
      <c r="E505" s="231">
        <v>765.70234000000005</v>
      </c>
      <c r="F505" s="61">
        <v>765.70234000000005</v>
      </c>
      <c r="G505" s="278">
        <f t="shared" si="145"/>
        <v>0</v>
      </c>
      <c r="H505" s="93">
        <f t="shared" si="146"/>
        <v>14.297659999999951</v>
      </c>
      <c r="I505" s="18">
        <f t="shared" si="147"/>
        <v>98.166966666666681</v>
      </c>
    </row>
    <row r="506" spans="1:9" ht="25.5" customHeight="1" x14ac:dyDescent="0.25">
      <c r="A506" s="183" t="s">
        <v>74</v>
      </c>
      <c r="B506" s="50" t="s">
        <v>25</v>
      </c>
      <c r="C506" s="50" t="s">
        <v>823</v>
      </c>
      <c r="D506" s="61">
        <v>600</v>
      </c>
      <c r="E506" s="231">
        <v>561.06089999999995</v>
      </c>
      <c r="F506" s="61">
        <v>561.06089999999995</v>
      </c>
      <c r="G506" s="278">
        <f t="shared" si="145"/>
        <v>0</v>
      </c>
      <c r="H506" s="93">
        <f t="shared" si="146"/>
        <v>38.939100000000053</v>
      </c>
      <c r="I506" s="18">
        <f t="shared" si="147"/>
        <v>93.510149999999996</v>
      </c>
    </row>
    <row r="507" spans="1:9" ht="152.25" customHeight="1" x14ac:dyDescent="0.25">
      <c r="A507" s="184" t="s">
        <v>526</v>
      </c>
      <c r="B507" s="50" t="s">
        <v>25</v>
      </c>
      <c r="C507" s="50" t="s">
        <v>824</v>
      </c>
      <c r="D507" s="61">
        <v>386.69929999999999</v>
      </c>
      <c r="E507" s="231">
        <v>386.69929999999999</v>
      </c>
      <c r="F507" s="61">
        <v>386.69929999999999</v>
      </c>
      <c r="G507" s="278">
        <f t="shared" si="145"/>
        <v>0</v>
      </c>
      <c r="H507" s="93">
        <f t="shared" si="146"/>
        <v>0</v>
      </c>
      <c r="I507" s="18">
        <f t="shared" si="147"/>
        <v>100</v>
      </c>
    </row>
    <row r="508" spans="1:9" ht="142.5" customHeight="1" x14ac:dyDescent="0.25">
      <c r="A508" s="184" t="s">
        <v>526</v>
      </c>
      <c r="B508" s="50" t="s">
        <v>25</v>
      </c>
      <c r="C508" s="50" t="s">
        <v>824</v>
      </c>
      <c r="D508" s="61">
        <v>116.78319</v>
      </c>
      <c r="E508" s="231">
        <v>116.78319</v>
      </c>
      <c r="F508" s="61">
        <v>116.78319</v>
      </c>
      <c r="G508" s="278">
        <f t="shared" si="145"/>
        <v>0</v>
      </c>
      <c r="H508" s="93">
        <f t="shared" si="146"/>
        <v>0</v>
      </c>
      <c r="I508" s="18">
        <f t="shared" si="147"/>
        <v>100</v>
      </c>
    </row>
    <row r="509" spans="1:9" ht="61.5" customHeight="1" x14ac:dyDescent="0.25">
      <c r="A509" s="183" t="s">
        <v>44</v>
      </c>
      <c r="B509" s="50" t="s">
        <v>25</v>
      </c>
      <c r="C509" s="50" t="s">
        <v>825</v>
      </c>
      <c r="D509" s="61">
        <v>10</v>
      </c>
      <c r="E509" s="231">
        <v>0</v>
      </c>
      <c r="F509" s="61">
        <v>0</v>
      </c>
      <c r="G509" s="278">
        <f t="shared" si="145"/>
        <v>0</v>
      </c>
      <c r="H509" s="93">
        <f t="shared" si="146"/>
        <v>10</v>
      </c>
      <c r="I509" s="18">
        <f t="shared" si="147"/>
        <v>0</v>
      </c>
    </row>
    <row r="510" spans="1:9" ht="33" customHeight="1" x14ac:dyDescent="0.25">
      <c r="A510" s="183" t="s">
        <v>67</v>
      </c>
      <c r="B510" s="50" t="s">
        <v>25</v>
      </c>
      <c r="C510" s="50" t="s">
        <v>826</v>
      </c>
      <c r="D510" s="61">
        <v>5088.4211800000003</v>
      </c>
      <c r="E510" s="231">
        <v>4877.5645699999995</v>
      </c>
      <c r="F510" s="61">
        <v>4877.5645699999995</v>
      </c>
      <c r="G510" s="278">
        <f t="shared" si="145"/>
        <v>0</v>
      </c>
      <c r="H510" s="93">
        <f t="shared" si="146"/>
        <v>210.85661000000073</v>
      </c>
      <c r="I510" s="18">
        <f t="shared" si="147"/>
        <v>95.856148645305325</v>
      </c>
    </row>
    <row r="511" spans="1:9" s="77" customFormat="1" ht="24" customHeight="1" x14ac:dyDescent="0.25">
      <c r="A511" s="183" t="s">
        <v>67</v>
      </c>
      <c r="B511" s="50" t="s">
        <v>25</v>
      </c>
      <c r="C511" s="50" t="s">
        <v>826</v>
      </c>
      <c r="D511" s="61">
        <v>1457.0032000000001</v>
      </c>
      <c r="E511" s="231">
        <v>1326.8139900000001</v>
      </c>
      <c r="F511" s="61">
        <v>1326.8139900000001</v>
      </c>
      <c r="G511" s="278">
        <f t="shared" si="144"/>
        <v>0</v>
      </c>
      <c r="H511" s="93">
        <f t="shared" si="139"/>
        <v>130.18921</v>
      </c>
      <c r="I511" s="18">
        <f t="shared" si="140"/>
        <v>91.06458997481954</v>
      </c>
    </row>
    <row r="512" spans="1:9" s="78" customFormat="1" ht="36.75" customHeight="1" x14ac:dyDescent="0.25">
      <c r="A512" s="183" t="s">
        <v>68</v>
      </c>
      <c r="B512" s="50" t="s">
        <v>25</v>
      </c>
      <c r="C512" s="50" t="s">
        <v>827</v>
      </c>
      <c r="D512" s="61">
        <v>117.842</v>
      </c>
      <c r="E512" s="231">
        <v>117.842</v>
      </c>
      <c r="F512" s="61">
        <v>117.842</v>
      </c>
      <c r="G512" s="278">
        <f t="shared" si="144"/>
        <v>0</v>
      </c>
      <c r="H512" s="93">
        <f t="shared" si="139"/>
        <v>0</v>
      </c>
      <c r="I512" s="18">
        <f t="shared" si="140"/>
        <v>100</v>
      </c>
    </row>
    <row r="513" spans="1:9" s="78" customFormat="1" ht="36.75" customHeight="1" x14ac:dyDescent="0.25">
      <c r="A513" s="183" t="s">
        <v>42</v>
      </c>
      <c r="B513" s="50" t="s">
        <v>25</v>
      </c>
      <c r="C513" s="50" t="s">
        <v>828</v>
      </c>
      <c r="D513" s="61">
        <v>173.4</v>
      </c>
      <c r="E513" s="231">
        <v>132.05375000000001</v>
      </c>
      <c r="F513" s="61">
        <v>132.05375000000001</v>
      </c>
      <c r="G513" s="278">
        <f t="shared" si="144"/>
        <v>0</v>
      </c>
      <c r="H513" s="93">
        <f t="shared" si="139"/>
        <v>41.346249999999998</v>
      </c>
      <c r="I513" s="18">
        <f t="shared" si="140"/>
        <v>76.155565167243367</v>
      </c>
    </row>
    <row r="514" spans="1:9" s="78" customFormat="1" ht="43.5" customHeight="1" x14ac:dyDescent="0.25">
      <c r="A514" s="183" t="s">
        <v>285</v>
      </c>
      <c r="B514" s="50" t="s">
        <v>25</v>
      </c>
      <c r="C514" s="50" t="s">
        <v>829</v>
      </c>
      <c r="D514" s="61">
        <v>51.8</v>
      </c>
      <c r="E514" s="231">
        <v>0</v>
      </c>
      <c r="F514" s="61">
        <v>0</v>
      </c>
      <c r="G514" s="278">
        <f t="shared" si="144"/>
        <v>0</v>
      </c>
      <c r="H514" s="93">
        <f t="shared" si="139"/>
        <v>51.8</v>
      </c>
      <c r="I514" s="18">
        <f t="shared" si="140"/>
        <v>0</v>
      </c>
    </row>
    <row r="515" spans="1:9" s="78" customFormat="1" ht="48" customHeight="1" x14ac:dyDescent="0.25">
      <c r="A515" s="183" t="s">
        <v>285</v>
      </c>
      <c r="B515" s="50" t="s">
        <v>25</v>
      </c>
      <c r="C515" s="50" t="s">
        <v>829</v>
      </c>
      <c r="D515" s="61">
        <v>28</v>
      </c>
      <c r="E515" s="231">
        <v>0</v>
      </c>
      <c r="F515" s="61">
        <v>0</v>
      </c>
      <c r="G515" s="278">
        <f t="shared" si="144"/>
        <v>0</v>
      </c>
      <c r="H515" s="93">
        <f t="shared" si="139"/>
        <v>28</v>
      </c>
      <c r="I515" s="18">
        <f t="shared" si="140"/>
        <v>0</v>
      </c>
    </row>
    <row r="516" spans="1:9" s="78" customFormat="1" ht="36.75" customHeight="1" x14ac:dyDescent="0.25">
      <c r="A516" s="183" t="s">
        <v>72</v>
      </c>
      <c r="B516" s="50" t="s">
        <v>25</v>
      </c>
      <c r="C516" s="50" t="s">
        <v>830</v>
      </c>
      <c r="D516" s="61">
        <v>5.01</v>
      </c>
      <c r="E516" s="231">
        <v>5.01</v>
      </c>
      <c r="F516" s="61">
        <v>5.01</v>
      </c>
      <c r="G516" s="278">
        <f t="shared" si="144"/>
        <v>0</v>
      </c>
      <c r="H516" s="93">
        <f t="shared" si="139"/>
        <v>0</v>
      </c>
      <c r="I516" s="18">
        <f t="shared" si="140"/>
        <v>100</v>
      </c>
    </row>
    <row r="517" spans="1:9" s="78" customFormat="1" ht="141.75" customHeight="1" x14ac:dyDescent="0.25">
      <c r="A517" s="184" t="s">
        <v>526</v>
      </c>
      <c r="B517" s="50" t="s">
        <v>25</v>
      </c>
      <c r="C517" s="50" t="s">
        <v>831</v>
      </c>
      <c r="D517" s="61">
        <v>141.17536999999999</v>
      </c>
      <c r="E517" s="231">
        <v>141.17536999999999</v>
      </c>
      <c r="F517" s="61">
        <v>141.17536999999999</v>
      </c>
      <c r="G517" s="278">
        <f t="shared" si="144"/>
        <v>0</v>
      </c>
      <c r="H517" s="93">
        <f t="shared" si="139"/>
        <v>0</v>
      </c>
      <c r="I517" s="18">
        <f t="shared" si="140"/>
        <v>100</v>
      </c>
    </row>
    <row r="518" spans="1:9" s="78" customFormat="1" ht="138" customHeight="1" x14ac:dyDescent="0.25">
      <c r="A518" s="184" t="s">
        <v>526</v>
      </c>
      <c r="B518" s="50" t="s">
        <v>25</v>
      </c>
      <c r="C518" s="50" t="s">
        <v>831</v>
      </c>
      <c r="D518" s="61">
        <v>42.63496</v>
      </c>
      <c r="E518" s="231">
        <v>42.63496</v>
      </c>
      <c r="F518" s="61">
        <v>42.63496</v>
      </c>
      <c r="G518" s="278">
        <f t="shared" si="144"/>
        <v>0</v>
      </c>
      <c r="H518" s="93">
        <f t="shared" si="139"/>
        <v>0</v>
      </c>
      <c r="I518" s="18">
        <f t="shared" si="140"/>
        <v>100</v>
      </c>
    </row>
    <row r="519" spans="1:9" s="78" customFormat="1" ht="29.25" customHeight="1" x14ac:dyDescent="0.25">
      <c r="A519" s="210" t="s">
        <v>51</v>
      </c>
      <c r="B519" s="210"/>
      <c r="C519" s="210"/>
      <c r="D519" s="210"/>
      <c r="E519" s="210"/>
      <c r="F519" s="210"/>
      <c r="G519" s="210"/>
      <c r="H519" s="210"/>
      <c r="I519" s="210"/>
    </row>
    <row r="520" spans="1:9" s="78" customFormat="1" ht="30" customHeight="1" x14ac:dyDescent="0.25">
      <c r="A520" s="210"/>
      <c r="B520" s="210"/>
      <c r="C520" s="210"/>
      <c r="D520" s="210"/>
      <c r="E520" s="210"/>
      <c r="F520" s="210"/>
      <c r="G520" s="210"/>
      <c r="H520" s="210"/>
      <c r="I520" s="210"/>
    </row>
    <row r="521" spans="1:9" s="78" customFormat="1" ht="35.25" customHeight="1" x14ac:dyDescent="0.25">
      <c r="A521" s="159" t="s">
        <v>1</v>
      </c>
      <c r="B521" s="9"/>
      <c r="C521" s="9" t="s">
        <v>118</v>
      </c>
      <c r="D521" s="105">
        <f>D523+D561+D587+D608</f>
        <v>152164.55744999999</v>
      </c>
      <c r="E521" s="228">
        <f>E523+E561+E587+E608</f>
        <v>116212.50398000001</v>
      </c>
      <c r="F521" s="105">
        <f>F523+F561+F587+F608</f>
        <v>116212.50398000001</v>
      </c>
      <c r="G521" s="263">
        <f t="shared" ref="G521:G563" si="148">E521-F521</f>
        <v>0</v>
      </c>
      <c r="H521" s="105">
        <f t="shared" ref="H521:H563" si="149">D521-F521</f>
        <v>35952.053469999984</v>
      </c>
      <c r="I521" s="105">
        <f t="shared" ref="I521:I563" si="150">F521/D521*100</f>
        <v>76.372912278331611</v>
      </c>
    </row>
    <row r="522" spans="1:9" s="78" customFormat="1" ht="34.5" customHeight="1" x14ac:dyDescent="0.25">
      <c r="A522" s="160" t="s">
        <v>5</v>
      </c>
      <c r="B522" s="7"/>
      <c r="C522" s="7"/>
      <c r="D522" s="6"/>
      <c r="E522" s="243"/>
      <c r="F522" s="96"/>
      <c r="G522" s="279"/>
      <c r="H522" s="6"/>
      <c r="I522" s="6"/>
    </row>
    <row r="523" spans="1:9" s="78" customFormat="1" ht="42.75" customHeight="1" x14ac:dyDescent="0.25">
      <c r="A523" s="167" t="s">
        <v>22</v>
      </c>
      <c r="B523" s="20"/>
      <c r="C523" s="13" t="s">
        <v>117</v>
      </c>
      <c r="D523" s="15">
        <f>SUM(D524:D560)</f>
        <v>112878.70762</v>
      </c>
      <c r="E523" s="230">
        <f>SUM(E524:E560)</f>
        <v>77532.444930000012</v>
      </c>
      <c r="F523" s="15">
        <f>SUM(F524:F560)</f>
        <v>77532.444930000012</v>
      </c>
      <c r="G523" s="264">
        <f t="shared" si="148"/>
        <v>0</v>
      </c>
      <c r="H523" s="15">
        <f t="shared" si="149"/>
        <v>35346.262689999989</v>
      </c>
      <c r="I523" s="15">
        <f t="shared" si="150"/>
        <v>68.686510117575722</v>
      </c>
    </row>
    <row r="524" spans="1:9" s="78" customFormat="1" ht="76.5" customHeight="1" x14ac:dyDescent="0.25">
      <c r="A524" s="183" t="s">
        <v>832</v>
      </c>
      <c r="B524" s="50" t="s">
        <v>192</v>
      </c>
      <c r="C524" s="50" t="s">
        <v>839</v>
      </c>
      <c r="D524" s="61">
        <v>221.62264999999999</v>
      </c>
      <c r="E524" s="231">
        <v>221.62264999999999</v>
      </c>
      <c r="F524" s="61">
        <v>221.62264999999999</v>
      </c>
      <c r="G524" s="265">
        <f t="shared" si="148"/>
        <v>0</v>
      </c>
      <c r="H524" s="17">
        <f t="shared" si="149"/>
        <v>0</v>
      </c>
      <c r="I524" s="17">
        <f t="shared" si="150"/>
        <v>100</v>
      </c>
    </row>
    <row r="525" spans="1:9" s="76" customFormat="1" ht="56.25" customHeight="1" x14ac:dyDescent="0.25">
      <c r="A525" s="183" t="s">
        <v>833</v>
      </c>
      <c r="B525" s="50" t="s">
        <v>192</v>
      </c>
      <c r="C525" s="50" t="s">
        <v>840</v>
      </c>
      <c r="D525" s="61">
        <v>835</v>
      </c>
      <c r="E525" s="231">
        <v>835</v>
      </c>
      <c r="F525" s="61">
        <v>835</v>
      </c>
      <c r="G525" s="265">
        <f t="shared" ref="G525" si="151">E525-F525</f>
        <v>0</v>
      </c>
      <c r="H525" s="17">
        <f t="shared" ref="H525" si="152">D525-F525</f>
        <v>0</v>
      </c>
      <c r="I525" s="17">
        <f t="shared" ref="I525" si="153">F525/D525*100</f>
        <v>100</v>
      </c>
    </row>
    <row r="526" spans="1:9" s="76" customFormat="1" ht="48.75" customHeight="1" x14ac:dyDescent="0.25">
      <c r="A526" s="183" t="s">
        <v>834</v>
      </c>
      <c r="B526" s="177" t="s">
        <v>192</v>
      </c>
      <c r="C526" s="50" t="s">
        <v>371</v>
      </c>
      <c r="D526" s="61">
        <v>552.04999999999995</v>
      </c>
      <c r="E526" s="231">
        <v>552.04999999999995</v>
      </c>
      <c r="F526" s="61">
        <v>552.04999999999995</v>
      </c>
      <c r="G526" s="280">
        <f t="shared" si="148"/>
        <v>0</v>
      </c>
      <c r="H526" s="30">
        <f t="shared" si="149"/>
        <v>0</v>
      </c>
      <c r="I526" s="30">
        <f t="shared" si="150"/>
        <v>100</v>
      </c>
    </row>
    <row r="527" spans="1:9" s="75" customFormat="1" ht="71.25" customHeight="1" x14ac:dyDescent="0.3">
      <c r="A527" s="183" t="s">
        <v>835</v>
      </c>
      <c r="B527" s="50" t="s">
        <v>192</v>
      </c>
      <c r="C527" s="50" t="s">
        <v>841</v>
      </c>
      <c r="D527" s="61">
        <v>550</v>
      </c>
      <c r="E527" s="231">
        <v>550</v>
      </c>
      <c r="F527" s="61">
        <v>550</v>
      </c>
      <c r="G527" s="265">
        <f t="shared" si="148"/>
        <v>0</v>
      </c>
      <c r="H527" s="17">
        <f t="shared" si="149"/>
        <v>0</v>
      </c>
      <c r="I527" s="17">
        <f t="shared" si="150"/>
        <v>100</v>
      </c>
    </row>
    <row r="528" spans="1:9" ht="60.75" customHeight="1" x14ac:dyDescent="0.25">
      <c r="A528" s="183" t="s">
        <v>836</v>
      </c>
      <c r="B528" s="50" t="s">
        <v>192</v>
      </c>
      <c r="C528" s="50" t="s">
        <v>842</v>
      </c>
      <c r="D528" s="61">
        <v>941.46154000000001</v>
      </c>
      <c r="E528" s="231">
        <v>941.46154000000001</v>
      </c>
      <c r="F528" s="61">
        <v>941.46154000000001</v>
      </c>
      <c r="G528" s="265">
        <f t="shared" si="148"/>
        <v>0</v>
      </c>
      <c r="H528" s="17">
        <f t="shared" si="149"/>
        <v>0</v>
      </c>
      <c r="I528" s="17">
        <f t="shared" si="150"/>
        <v>100</v>
      </c>
    </row>
    <row r="529" spans="1:9" s="77" customFormat="1" ht="60.75" customHeight="1" x14ac:dyDescent="0.25">
      <c r="A529" s="183" t="s">
        <v>293</v>
      </c>
      <c r="B529" s="50" t="s">
        <v>192</v>
      </c>
      <c r="C529" s="50" t="s">
        <v>111</v>
      </c>
      <c r="D529" s="61">
        <v>1077.0509999999999</v>
      </c>
      <c r="E529" s="231">
        <v>1077.0509999999999</v>
      </c>
      <c r="F529" s="61">
        <v>1077.0509999999999</v>
      </c>
      <c r="G529" s="265">
        <f t="shared" si="148"/>
        <v>0</v>
      </c>
      <c r="H529" s="17">
        <f t="shared" si="149"/>
        <v>0</v>
      </c>
      <c r="I529" s="17">
        <f t="shared" si="150"/>
        <v>100</v>
      </c>
    </row>
    <row r="530" spans="1:9" ht="55.5" customHeight="1" x14ac:dyDescent="0.25">
      <c r="A530" s="183" t="s">
        <v>23</v>
      </c>
      <c r="B530" s="50" t="s">
        <v>192</v>
      </c>
      <c r="C530" s="50" t="s">
        <v>112</v>
      </c>
      <c r="D530" s="61">
        <v>415.85</v>
      </c>
      <c r="E530" s="231">
        <v>413.75</v>
      </c>
      <c r="F530" s="61">
        <v>413.75</v>
      </c>
      <c r="G530" s="265">
        <f t="shared" si="148"/>
        <v>0</v>
      </c>
      <c r="H530" s="17">
        <f t="shared" si="149"/>
        <v>2.1000000000000227</v>
      </c>
      <c r="I530" s="17">
        <f t="shared" si="150"/>
        <v>99.495010220031261</v>
      </c>
    </row>
    <row r="531" spans="1:9" ht="68.25" customHeight="1" x14ac:dyDescent="0.25">
      <c r="A531" s="183" t="s">
        <v>53</v>
      </c>
      <c r="B531" s="50" t="s">
        <v>192</v>
      </c>
      <c r="C531" s="50" t="s">
        <v>113</v>
      </c>
      <c r="D531" s="61">
        <v>152.73599999999999</v>
      </c>
      <c r="E531" s="231">
        <v>152.73599999999999</v>
      </c>
      <c r="F531" s="61">
        <v>152.73599999999999</v>
      </c>
      <c r="G531" s="265">
        <f t="shared" si="148"/>
        <v>0</v>
      </c>
      <c r="H531" s="17">
        <f t="shared" si="149"/>
        <v>0</v>
      </c>
      <c r="I531" s="17">
        <f t="shared" si="150"/>
        <v>100</v>
      </c>
    </row>
    <row r="532" spans="1:9" s="178" customFormat="1" ht="51.75" customHeight="1" x14ac:dyDescent="0.25">
      <c r="A532" s="183" t="s">
        <v>53</v>
      </c>
      <c r="B532" s="50" t="s">
        <v>192</v>
      </c>
      <c r="C532" s="50" t="s">
        <v>113</v>
      </c>
      <c r="D532" s="61">
        <v>33.4</v>
      </c>
      <c r="E532" s="231">
        <v>33.4</v>
      </c>
      <c r="F532" s="61">
        <v>33.4</v>
      </c>
      <c r="G532" s="265">
        <f t="shared" si="148"/>
        <v>0</v>
      </c>
      <c r="H532" s="17">
        <f t="shared" si="149"/>
        <v>0</v>
      </c>
      <c r="I532" s="17">
        <f t="shared" si="150"/>
        <v>100</v>
      </c>
    </row>
    <row r="533" spans="1:9" ht="57.75" customHeight="1" x14ac:dyDescent="0.25">
      <c r="A533" s="183" t="s">
        <v>193</v>
      </c>
      <c r="B533" s="50" t="s">
        <v>192</v>
      </c>
      <c r="C533" s="50" t="s">
        <v>114</v>
      </c>
      <c r="D533" s="61">
        <v>976.9</v>
      </c>
      <c r="E533" s="231">
        <v>976.05426</v>
      </c>
      <c r="F533" s="61">
        <v>976.05426</v>
      </c>
      <c r="G533" s="265">
        <f t="shared" si="148"/>
        <v>0</v>
      </c>
      <c r="H533" s="17">
        <f t="shared" si="149"/>
        <v>0.84573999999997795</v>
      </c>
      <c r="I533" s="17">
        <f t="shared" si="150"/>
        <v>99.913426143924667</v>
      </c>
    </row>
    <row r="534" spans="1:9" ht="45.75" customHeight="1" x14ac:dyDescent="0.25">
      <c r="A534" s="183" t="s">
        <v>193</v>
      </c>
      <c r="B534" s="50" t="s">
        <v>192</v>
      </c>
      <c r="C534" s="50" t="s">
        <v>114</v>
      </c>
      <c r="D534" s="61">
        <v>317.60000000000002</v>
      </c>
      <c r="E534" s="231">
        <v>317.39999999999998</v>
      </c>
      <c r="F534" s="61">
        <v>317.39999999999998</v>
      </c>
      <c r="G534" s="265">
        <f t="shared" si="148"/>
        <v>0</v>
      </c>
      <c r="H534" s="17">
        <f t="shared" si="149"/>
        <v>0.20000000000004547</v>
      </c>
      <c r="I534" s="17">
        <f t="shared" si="150"/>
        <v>99.937027707808539</v>
      </c>
    </row>
    <row r="535" spans="1:9" ht="57.75" customHeight="1" x14ac:dyDescent="0.25">
      <c r="A535" s="183" t="s">
        <v>294</v>
      </c>
      <c r="B535" s="50" t="s">
        <v>192</v>
      </c>
      <c r="C535" s="50" t="s">
        <v>115</v>
      </c>
      <c r="D535" s="61">
        <v>341.28500000000003</v>
      </c>
      <c r="E535" s="231">
        <v>320.17500000000001</v>
      </c>
      <c r="F535" s="61">
        <v>320.17500000000001</v>
      </c>
      <c r="G535" s="265">
        <f t="shared" si="148"/>
        <v>0</v>
      </c>
      <c r="H535" s="17">
        <f t="shared" si="149"/>
        <v>21.110000000000014</v>
      </c>
      <c r="I535" s="17">
        <f t="shared" si="150"/>
        <v>93.814553818655952</v>
      </c>
    </row>
    <row r="536" spans="1:9" ht="48" customHeight="1" x14ac:dyDescent="0.25">
      <c r="A536" s="183" t="s">
        <v>294</v>
      </c>
      <c r="B536" s="50" t="s">
        <v>192</v>
      </c>
      <c r="C536" s="50" t="s">
        <v>115</v>
      </c>
      <c r="D536" s="61">
        <v>202.2</v>
      </c>
      <c r="E536" s="231">
        <v>172.8</v>
      </c>
      <c r="F536" s="61">
        <v>172.8</v>
      </c>
      <c r="G536" s="265">
        <f t="shared" si="148"/>
        <v>0</v>
      </c>
      <c r="H536" s="17">
        <f t="shared" si="149"/>
        <v>29.399999999999977</v>
      </c>
      <c r="I536" s="17">
        <f t="shared" si="150"/>
        <v>85.459940652819</v>
      </c>
    </row>
    <row r="537" spans="1:9" ht="54" customHeight="1" x14ac:dyDescent="0.25">
      <c r="A537" s="183" t="s">
        <v>294</v>
      </c>
      <c r="B537" s="50" t="s">
        <v>192</v>
      </c>
      <c r="C537" s="50" t="s">
        <v>115</v>
      </c>
      <c r="D537" s="61">
        <v>1187.2460000000001</v>
      </c>
      <c r="E537" s="231">
        <v>1155.75</v>
      </c>
      <c r="F537" s="61">
        <v>1155.75</v>
      </c>
      <c r="G537" s="265">
        <f t="shared" si="148"/>
        <v>0</v>
      </c>
      <c r="H537" s="17">
        <f t="shared" si="149"/>
        <v>31.496000000000095</v>
      </c>
      <c r="I537" s="17">
        <f t="shared" si="150"/>
        <v>97.347137829902124</v>
      </c>
    </row>
    <row r="538" spans="1:9" ht="33" customHeight="1" x14ac:dyDescent="0.25">
      <c r="A538" s="183" t="s">
        <v>67</v>
      </c>
      <c r="B538" s="50" t="s">
        <v>192</v>
      </c>
      <c r="C538" s="50" t="s">
        <v>843</v>
      </c>
      <c r="D538" s="61">
        <v>38828.505660000003</v>
      </c>
      <c r="E538" s="231">
        <v>38165.097560000002</v>
      </c>
      <c r="F538" s="61">
        <v>38165.097560000002</v>
      </c>
      <c r="G538" s="265">
        <f t="shared" si="148"/>
        <v>0</v>
      </c>
      <c r="H538" s="17">
        <f t="shared" si="149"/>
        <v>663.40810000000056</v>
      </c>
      <c r="I538" s="17">
        <f t="shared" si="150"/>
        <v>98.291440557076541</v>
      </c>
    </row>
    <row r="539" spans="1:9" ht="33" customHeight="1" x14ac:dyDescent="0.25">
      <c r="A539" s="183" t="s">
        <v>67</v>
      </c>
      <c r="B539" s="50" t="s">
        <v>192</v>
      </c>
      <c r="C539" s="50" t="s">
        <v>843</v>
      </c>
      <c r="D539" s="61">
        <v>11707.4087</v>
      </c>
      <c r="E539" s="231">
        <v>11449.904399999999</v>
      </c>
      <c r="F539" s="61">
        <v>11449.904399999999</v>
      </c>
      <c r="G539" s="265">
        <f t="shared" ref="G539:G551" si="154">E539-F539</f>
        <v>0</v>
      </c>
      <c r="H539" s="17">
        <f t="shared" ref="H539:H551" si="155">D539-F539</f>
        <v>257.50430000000051</v>
      </c>
      <c r="I539" s="17">
        <f t="shared" ref="I539:I551" si="156">F539/D539*100</f>
        <v>97.800501318451452</v>
      </c>
    </row>
    <row r="540" spans="1:9" ht="42.75" customHeight="1" x14ac:dyDescent="0.25">
      <c r="A540" s="183" t="s">
        <v>68</v>
      </c>
      <c r="B540" s="50" t="s">
        <v>192</v>
      </c>
      <c r="C540" s="50" t="s">
        <v>844</v>
      </c>
      <c r="D540" s="61">
        <v>694.30601000000001</v>
      </c>
      <c r="E540" s="231">
        <v>694.30601000000001</v>
      </c>
      <c r="F540" s="61">
        <v>694.30601000000001</v>
      </c>
      <c r="G540" s="265">
        <f t="shared" si="154"/>
        <v>0</v>
      </c>
      <c r="H540" s="17">
        <f t="shared" si="155"/>
        <v>0</v>
      </c>
      <c r="I540" s="17">
        <f t="shared" si="156"/>
        <v>100</v>
      </c>
    </row>
    <row r="541" spans="1:9" ht="61.5" customHeight="1" x14ac:dyDescent="0.25">
      <c r="A541" s="183" t="s">
        <v>358</v>
      </c>
      <c r="B541" s="50" t="s">
        <v>192</v>
      </c>
      <c r="C541" s="50" t="s">
        <v>845</v>
      </c>
      <c r="D541" s="61">
        <v>360</v>
      </c>
      <c r="E541" s="231">
        <v>334.83870000000002</v>
      </c>
      <c r="F541" s="61">
        <v>334.83870000000002</v>
      </c>
      <c r="G541" s="265">
        <f t="shared" si="154"/>
        <v>0</v>
      </c>
      <c r="H541" s="17">
        <f t="shared" si="155"/>
        <v>25.161299999999983</v>
      </c>
      <c r="I541" s="17">
        <f t="shared" si="156"/>
        <v>93.010750000000002</v>
      </c>
    </row>
    <row r="542" spans="1:9" ht="68.25" customHeight="1" x14ac:dyDescent="0.25">
      <c r="A542" s="183" t="s">
        <v>358</v>
      </c>
      <c r="B542" s="50" t="s">
        <v>192</v>
      </c>
      <c r="C542" s="50" t="s">
        <v>845</v>
      </c>
      <c r="D542" s="61">
        <v>110.26</v>
      </c>
      <c r="E542" s="231">
        <v>99.390289999999993</v>
      </c>
      <c r="F542" s="61">
        <v>99.390289999999993</v>
      </c>
      <c r="G542" s="265">
        <f t="shared" si="154"/>
        <v>0</v>
      </c>
      <c r="H542" s="17">
        <f t="shared" si="155"/>
        <v>10.869710000000012</v>
      </c>
      <c r="I542" s="17">
        <f t="shared" si="156"/>
        <v>90.141746780337371</v>
      </c>
    </row>
    <row r="543" spans="1:9" ht="36.75" customHeight="1" x14ac:dyDescent="0.25">
      <c r="A543" s="183" t="s">
        <v>43</v>
      </c>
      <c r="B543" s="50" t="s">
        <v>192</v>
      </c>
      <c r="C543" s="50" t="s">
        <v>846</v>
      </c>
      <c r="D543" s="61">
        <v>296.2</v>
      </c>
      <c r="E543" s="231">
        <v>286.57499999999999</v>
      </c>
      <c r="F543" s="61">
        <v>286.57499999999999</v>
      </c>
      <c r="G543" s="265">
        <f t="shared" si="154"/>
        <v>0</v>
      </c>
      <c r="H543" s="17">
        <f t="shared" si="155"/>
        <v>9.625</v>
      </c>
      <c r="I543" s="17">
        <f t="shared" si="156"/>
        <v>96.750506414584734</v>
      </c>
    </row>
    <row r="544" spans="1:9" ht="48" customHeight="1" x14ac:dyDescent="0.25">
      <c r="A544" s="183" t="s">
        <v>285</v>
      </c>
      <c r="B544" s="50" t="s">
        <v>192</v>
      </c>
      <c r="C544" s="50" t="s">
        <v>847</v>
      </c>
      <c r="D544" s="61">
        <v>162.61000000000001</v>
      </c>
      <c r="E544" s="231">
        <v>162.61000000000001</v>
      </c>
      <c r="F544" s="61">
        <v>162.61000000000001</v>
      </c>
      <c r="G544" s="265">
        <f t="shared" si="154"/>
        <v>0</v>
      </c>
      <c r="H544" s="17">
        <f t="shared" si="155"/>
        <v>0</v>
      </c>
      <c r="I544" s="17">
        <f t="shared" si="156"/>
        <v>100</v>
      </c>
    </row>
    <row r="545" spans="1:9" ht="34.5" customHeight="1" x14ac:dyDescent="0.25">
      <c r="A545" s="183" t="s">
        <v>69</v>
      </c>
      <c r="B545" s="50" t="s">
        <v>192</v>
      </c>
      <c r="C545" s="50" t="s">
        <v>848</v>
      </c>
      <c r="D545" s="61">
        <v>266</v>
      </c>
      <c r="E545" s="231">
        <v>232.94202000000001</v>
      </c>
      <c r="F545" s="61">
        <v>232.94202000000001</v>
      </c>
      <c r="G545" s="265">
        <f t="shared" si="154"/>
        <v>0</v>
      </c>
      <c r="H545" s="17">
        <f t="shared" si="155"/>
        <v>33.057979999999986</v>
      </c>
      <c r="I545" s="17">
        <f t="shared" si="156"/>
        <v>87.572187969924826</v>
      </c>
    </row>
    <row r="546" spans="1:9" ht="34.5" customHeight="1" x14ac:dyDescent="0.25">
      <c r="A546" s="183" t="s">
        <v>70</v>
      </c>
      <c r="B546" s="50" t="s">
        <v>192</v>
      </c>
      <c r="C546" s="50" t="s">
        <v>849</v>
      </c>
      <c r="D546" s="61">
        <v>16.399999999999999</v>
      </c>
      <c r="E546" s="231">
        <v>16.399999999999999</v>
      </c>
      <c r="F546" s="61">
        <v>16.399999999999999</v>
      </c>
      <c r="G546" s="265">
        <f t="shared" si="154"/>
        <v>0</v>
      </c>
      <c r="H546" s="17">
        <f t="shared" si="155"/>
        <v>0</v>
      </c>
      <c r="I546" s="17">
        <f t="shared" si="156"/>
        <v>100</v>
      </c>
    </row>
    <row r="547" spans="1:9" ht="34.5" customHeight="1" x14ac:dyDescent="0.25">
      <c r="A547" s="183" t="s">
        <v>70</v>
      </c>
      <c r="B547" s="50" t="s">
        <v>192</v>
      </c>
      <c r="C547" s="50" t="s">
        <v>849</v>
      </c>
      <c r="D547" s="61">
        <v>499</v>
      </c>
      <c r="E547" s="231">
        <v>455.5</v>
      </c>
      <c r="F547" s="61">
        <v>455.5</v>
      </c>
      <c r="G547" s="265">
        <f t="shared" si="154"/>
        <v>0</v>
      </c>
      <c r="H547" s="17">
        <f t="shared" si="155"/>
        <v>43.5</v>
      </c>
      <c r="I547" s="17">
        <f t="shared" si="156"/>
        <v>91.282565130260522</v>
      </c>
    </row>
    <row r="548" spans="1:9" ht="34.5" customHeight="1" x14ac:dyDescent="0.25">
      <c r="A548" s="183" t="s">
        <v>71</v>
      </c>
      <c r="B548" s="50" t="s">
        <v>192</v>
      </c>
      <c r="C548" s="50" t="s">
        <v>850</v>
      </c>
      <c r="D548" s="61">
        <v>657.9</v>
      </c>
      <c r="E548" s="231">
        <v>606.08169999999996</v>
      </c>
      <c r="F548" s="61">
        <v>606.08169999999996</v>
      </c>
      <c r="G548" s="265">
        <f t="shared" si="154"/>
        <v>0</v>
      </c>
      <c r="H548" s="17">
        <f t="shared" si="155"/>
        <v>51.818300000000022</v>
      </c>
      <c r="I548" s="17">
        <f t="shared" si="156"/>
        <v>92.123681410548713</v>
      </c>
    </row>
    <row r="549" spans="1:9" ht="34.5" customHeight="1" x14ac:dyDescent="0.25">
      <c r="A549" s="183" t="s">
        <v>71</v>
      </c>
      <c r="B549" s="50" t="s">
        <v>192</v>
      </c>
      <c r="C549" s="50" t="s">
        <v>850</v>
      </c>
      <c r="D549" s="61">
        <v>6764.2</v>
      </c>
      <c r="E549" s="231">
        <v>6212.6822199999997</v>
      </c>
      <c r="F549" s="61">
        <v>6212.6822199999997</v>
      </c>
      <c r="G549" s="265">
        <f t="shared" si="154"/>
        <v>0</v>
      </c>
      <c r="H549" s="17">
        <f t="shared" si="155"/>
        <v>551.51778000000013</v>
      </c>
      <c r="I549" s="17">
        <f t="shared" si="156"/>
        <v>91.846518730965968</v>
      </c>
    </row>
    <row r="550" spans="1:9" ht="34.5" customHeight="1" x14ac:dyDescent="0.25">
      <c r="A550" s="183" t="s">
        <v>49</v>
      </c>
      <c r="B550" s="50" t="s">
        <v>192</v>
      </c>
      <c r="C550" s="50" t="s">
        <v>851</v>
      </c>
      <c r="D550" s="61">
        <v>72.064300000000003</v>
      </c>
      <c r="E550" s="231">
        <v>72.064300000000003</v>
      </c>
      <c r="F550" s="61">
        <v>72.064300000000003</v>
      </c>
      <c r="G550" s="265">
        <f t="shared" si="154"/>
        <v>0</v>
      </c>
      <c r="H550" s="17">
        <f t="shared" si="155"/>
        <v>0</v>
      </c>
      <c r="I550" s="17">
        <f t="shared" si="156"/>
        <v>100</v>
      </c>
    </row>
    <row r="551" spans="1:9" ht="34.5" customHeight="1" x14ac:dyDescent="0.25">
      <c r="A551" s="183" t="s">
        <v>225</v>
      </c>
      <c r="B551" s="50" t="s">
        <v>192</v>
      </c>
      <c r="C551" s="50" t="s">
        <v>852</v>
      </c>
      <c r="D551" s="61">
        <v>2866.3</v>
      </c>
      <c r="E551" s="231">
        <v>2793.8392399999998</v>
      </c>
      <c r="F551" s="61">
        <v>2793.8392399999998</v>
      </c>
      <c r="G551" s="265">
        <f t="shared" si="154"/>
        <v>0</v>
      </c>
      <c r="H551" s="17">
        <f t="shared" si="155"/>
        <v>72.460760000000391</v>
      </c>
      <c r="I551" s="17">
        <f t="shared" si="156"/>
        <v>97.47197571782435</v>
      </c>
    </row>
    <row r="552" spans="1:9" ht="30.75" customHeight="1" x14ac:dyDescent="0.25">
      <c r="A552" s="183" t="s">
        <v>72</v>
      </c>
      <c r="B552" s="50" t="s">
        <v>192</v>
      </c>
      <c r="C552" s="50" t="s">
        <v>853</v>
      </c>
      <c r="D552" s="61">
        <v>11.43</v>
      </c>
      <c r="E552" s="231">
        <v>11.43</v>
      </c>
      <c r="F552" s="61">
        <v>11.43</v>
      </c>
      <c r="G552" s="265">
        <f t="shared" si="148"/>
        <v>0</v>
      </c>
      <c r="H552" s="17">
        <f t="shared" si="149"/>
        <v>0</v>
      </c>
      <c r="I552" s="17">
        <f t="shared" si="150"/>
        <v>100</v>
      </c>
    </row>
    <row r="553" spans="1:9" ht="30.75" customHeight="1" x14ac:dyDescent="0.25">
      <c r="A553" s="183" t="s">
        <v>72</v>
      </c>
      <c r="B553" s="50" t="s">
        <v>192</v>
      </c>
      <c r="C553" s="50" t="s">
        <v>853</v>
      </c>
      <c r="D553" s="61">
        <v>1309.8</v>
      </c>
      <c r="E553" s="231">
        <v>1038.85601</v>
      </c>
      <c r="F553" s="61">
        <v>1038.85601</v>
      </c>
      <c r="G553" s="269">
        <f t="shared" ref="G553:G560" si="157">E553-F553</f>
        <v>0</v>
      </c>
      <c r="H553" s="17">
        <f t="shared" ref="H553:H560" si="158">D553-F553</f>
        <v>270.94398999999999</v>
      </c>
      <c r="I553" s="17">
        <f t="shared" ref="I553:I560" si="159">F553/D553*100</f>
        <v>79.31409451824706</v>
      </c>
    </row>
    <row r="554" spans="1:9" ht="30.75" customHeight="1" x14ac:dyDescent="0.25">
      <c r="A554" s="183" t="s">
        <v>72</v>
      </c>
      <c r="B554" s="50" t="s">
        <v>192</v>
      </c>
      <c r="C554" s="50" t="s">
        <v>853</v>
      </c>
      <c r="D554" s="61">
        <v>4</v>
      </c>
      <c r="E554" s="231">
        <v>4</v>
      </c>
      <c r="F554" s="61">
        <v>4</v>
      </c>
      <c r="G554" s="269">
        <f t="shared" si="157"/>
        <v>0</v>
      </c>
      <c r="H554" s="17">
        <f t="shared" si="158"/>
        <v>0</v>
      </c>
      <c r="I554" s="17">
        <f t="shared" si="159"/>
        <v>100</v>
      </c>
    </row>
    <row r="555" spans="1:9" ht="30.75" customHeight="1" x14ac:dyDescent="0.25">
      <c r="A555" s="183" t="s">
        <v>73</v>
      </c>
      <c r="B555" s="70">
        <v>459</v>
      </c>
      <c r="C555" s="50" t="s">
        <v>854</v>
      </c>
      <c r="D555" s="61">
        <v>2012.3096</v>
      </c>
      <c r="E555" s="231">
        <v>2012.3096</v>
      </c>
      <c r="F555" s="61">
        <v>2012.3096</v>
      </c>
      <c r="G555" s="269">
        <f t="shared" si="157"/>
        <v>0</v>
      </c>
      <c r="H555" s="17">
        <f t="shared" si="158"/>
        <v>0</v>
      </c>
      <c r="I555" s="17">
        <f t="shared" si="159"/>
        <v>100</v>
      </c>
    </row>
    <row r="556" spans="1:9" ht="30.75" customHeight="1" x14ac:dyDescent="0.25">
      <c r="A556" s="183" t="s">
        <v>74</v>
      </c>
      <c r="B556" s="70">
        <v>459</v>
      </c>
      <c r="C556" s="50" t="s">
        <v>855</v>
      </c>
      <c r="D556" s="61">
        <v>3712.6641500000001</v>
      </c>
      <c r="E556" s="231">
        <v>3709.6904199999999</v>
      </c>
      <c r="F556" s="61">
        <v>3709.6904199999999</v>
      </c>
      <c r="G556" s="269">
        <f t="shared" si="157"/>
        <v>0</v>
      </c>
      <c r="H556" s="17">
        <f t="shared" si="158"/>
        <v>2.9737300000001596</v>
      </c>
      <c r="I556" s="17">
        <f t="shared" si="159"/>
        <v>99.919903070144372</v>
      </c>
    </row>
    <row r="557" spans="1:9" ht="123" customHeight="1" x14ac:dyDescent="0.25">
      <c r="A557" s="184" t="s">
        <v>526</v>
      </c>
      <c r="B557" s="70">
        <v>459</v>
      </c>
      <c r="C557" s="50" t="s">
        <v>856</v>
      </c>
      <c r="D557" s="61">
        <v>922.87019999999995</v>
      </c>
      <c r="E557" s="231">
        <v>922.87019999999995</v>
      </c>
      <c r="F557" s="61">
        <v>922.87019999999995</v>
      </c>
      <c r="G557" s="269">
        <f t="shared" si="157"/>
        <v>0</v>
      </c>
      <c r="H557" s="17">
        <f t="shared" si="158"/>
        <v>0</v>
      </c>
      <c r="I557" s="17">
        <f t="shared" si="159"/>
        <v>100</v>
      </c>
    </row>
    <row r="558" spans="1:9" ht="111" customHeight="1" x14ac:dyDescent="0.25">
      <c r="A558" s="184" t="s">
        <v>526</v>
      </c>
      <c r="B558" s="70">
        <v>459</v>
      </c>
      <c r="C558" s="50" t="s">
        <v>856</v>
      </c>
      <c r="D558" s="61">
        <v>278.70681000000002</v>
      </c>
      <c r="E558" s="231">
        <v>278.70681000000002</v>
      </c>
      <c r="F558" s="61">
        <v>278.70681000000002</v>
      </c>
      <c r="G558" s="269">
        <f t="shared" si="157"/>
        <v>0</v>
      </c>
      <c r="H558" s="17">
        <f t="shared" si="158"/>
        <v>0</v>
      </c>
      <c r="I558" s="17">
        <f t="shared" si="159"/>
        <v>100</v>
      </c>
    </row>
    <row r="559" spans="1:9" ht="111.75" customHeight="1" x14ac:dyDescent="0.25">
      <c r="A559" s="184" t="s">
        <v>837</v>
      </c>
      <c r="B559" s="70">
        <v>459</v>
      </c>
      <c r="C559" s="50" t="s">
        <v>857</v>
      </c>
      <c r="D559" s="61">
        <v>253.1</v>
      </c>
      <c r="E559" s="231">
        <v>253.1</v>
      </c>
      <c r="F559" s="61">
        <v>253.1</v>
      </c>
      <c r="G559" s="269">
        <f t="shared" si="157"/>
        <v>0</v>
      </c>
      <c r="H559" s="17">
        <f t="shared" si="158"/>
        <v>0</v>
      </c>
      <c r="I559" s="17">
        <f t="shared" si="159"/>
        <v>100</v>
      </c>
    </row>
    <row r="560" spans="1:9" ht="139.5" customHeight="1" x14ac:dyDescent="0.25">
      <c r="A560" s="184" t="s">
        <v>838</v>
      </c>
      <c r="B560" s="70">
        <v>459</v>
      </c>
      <c r="C560" s="50" t="s">
        <v>858</v>
      </c>
      <c r="D560" s="61">
        <v>33268.269999999997</v>
      </c>
      <c r="E560" s="231">
        <v>0</v>
      </c>
      <c r="F560" s="61">
        <v>0</v>
      </c>
      <c r="G560" s="269">
        <f t="shared" si="157"/>
        <v>0</v>
      </c>
      <c r="H560" s="17">
        <f t="shared" si="158"/>
        <v>33268.269999999997</v>
      </c>
      <c r="I560" s="17">
        <f t="shared" si="159"/>
        <v>0</v>
      </c>
    </row>
    <row r="561" spans="1:9" ht="35.25" customHeight="1" x14ac:dyDescent="0.25">
      <c r="A561" s="161" t="s">
        <v>24</v>
      </c>
      <c r="B561" s="20"/>
      <c r="C561" s="13" t="s">
        <v>116</v>
      </c>
      <c r="D561" s="15">
        <f>SUM(D562:D586)</f>
        <v>17229.941879999998</v>
      </c>
      <c r="E561" s="230">
        <f>SUM(E562:E586)</f>
        <v>16935.64991</v>
      </c>
      <c r="F561" s="230">
        <f>SUM(F562:F586)</f>
        <v>16935.64991</v>
      </c>
      <c r="G561" s="264">
        <f t="shared" si="148"/>
        <v>0</v>
      </c>
      <c r="H561" s="15">
        <f t="shared" si="149"/>
        <v>294.2919699999984</v>
      </c>
      <c r="I561" s="15">
        <f t="shared" si="150"/>
        <v>98.291973518833501</v>
      </c>
    </row>
    <row r="562" spans="1:9" ht="99" customHeight="1" x14ac:dyDescent="0.25">
      <c r="A562" s="183" t="s">
        <v>236</v>
      </c>
      <c r="B562" s="70">
        <v>459</v>
      </c>
      <c r="C562" s="50" t="s">
        <v>177</v>
      </c>
      <c r="D562" s="61">
        <v>475</v>
      </c>
      <c r="E562" s="231">
        <v>466.94042000000002</v>
      </c>
      <c r="F562" s="61">
        <v>466.94042000000002</v>
      </c>
      <c r="G562" s="269">
        <f t="shared" si="148"/>
        <v>0</v>
      </c>
      <c r="H562" s="17">
        <f t="shared" si="149"/>
        <v>8.0595799999999826</v>
      </c>
      <c r="I562" s="17">
        <f t="shared" si="150"/>
        <v>98.303246315789465</v>
      </c>
    </row>
    <row r="563" spans="1:9" ht="99" customHeight="1" x14ac:dyDescent="0.25">
      <c r="A563" s="183" t="s">
        <v>237</v>
      </c>
      <c r="B563" s="70">
        <v>459</v>
      </c>
      <c r="C563" s="50" t="s">
        <v>216</v>
      </c>
      <c r="D563" s="61">
        <v>1711.5139999999999</v>
      </c>
      <c r="E563" s="231">
        <v>1685.5870399999999</v>
      </c>
      <c r="F563" s="61">
        <v>1685.5870399999999</v>
      </c>
      <c r="G563" s="269">
        <f t="shared" si="148"/>
        <v>0</v>
      </c>
      <c r="H563" s="17">
        <f t="shared" si="149"/>
        <v>25.926960000000008</v>
      </c>
      <c r="I563" s="17">
        <f t="shared" si="150"/>
        <v>98.485144731506722</v>
      </c>
    </row>
    <row r="564" spans="1:9" ht="99" customHeight="1" x14ac:dyDescent="0.25">
      <c r="A564" s="184" t="s">
        <v>238</v>
      </c>
      <c r="B564" s="70">
        <v>459</v>
      </c>
      <c r="C564" s="50" t="s">
        <v>217</v>
      </c>
      <c r="D564" s="61">
        <v>370</v>
      </c>
      <c r="E564" s="231">
        <v>331.334</v>
      </c>
      <c r="F564" s="61">
        <v>331.334</v>
      </c>
      <c r="G564" s="269">
        <f t="shared" ref="G564:G586" si="160">E564-F564</f>
        <v>0</v>
      </c>
      <c r="H564" s="17">
        <f t="shared" ref="H564:H586" si="161">D564-F564</f>
        <v>38.665999999999997</v>
      </c>
      <c r="I564" s="17">
        <f t="shared" ref="I564:I586" si="162">F564/D564*100</f>
        <v>89.549729729729734</v>
      </c>
    </row>
    <row r="565" spans="1:9" ht="43.5" customHeight="1" x14ac:dyDescent="0.25">
      <c r="A565" s="183" t="s">
        <v>859</v>
      </c>
      <c r="B565" s="70">
        <v>459</v>
      </c>
      <c r="C565" s="50" t="s">
        <v>867</v>
      </c>
      <c r="D565" s="61">
        <v>49.62</v>
      </c>
      <c r="E565" s="231">
        <v>49.62</v>
      </c>
      <c r="F565" s="61">
        <v>49.62</v>
      </c>
      <c r="G565" s="269">
        <f t="shared" si="160"/>
        <v>0</v>
      </c>
      <c r="H565" s="17">
        <f t="shared" si="161"/>
        <v>0</v>
      </c>
      <c r="I565" s="17">
        <f t="shared" si="162"/>
        <v>100</v>
      </c>
    </row>
    <row r="566" spans="1:9" ht="43.5" customHeight="1" x14ac:dyDescent="0.25">
      <c r="A566" s="183" t="s">
        <v>860</v>
      </c>
      <c r="B566" s="70">
        <v>459</v>
      </c>
      <c r="C566" s="50" t="s">
        <v>868</v>
      </c>
      <c r="D566" s="61">
        <v>49.98</v>
      </c>
      <c r="E566" s="231">
        <v>49.98</v>
      </c>
      <c r="F566" s="61">
        <v>49.98</v>
      </c>
      <c r="G566" s="269">
        <f t="shared" si="160"/>
        <v>0</v>
      </c>
      <c r="H566" s="17">
        <f t="shared" si="161"/>
        <v>0</v>
      </c>
      <c r="I566" s="17">
        <f t="shared" si="162"/>
        <v>100</v>
      </c>
    </row>
    <row r="567" spans="1:9" s="77" customFormat="1" ht="43.5" customHeight="1" x14ac:dyDescent="0.25">
      <c r="A567" s="183" t="s">
        <v>67</v>
      </c>
      <c r="B567" s="70">
        <v>459</v>
      </c>
      <c r="C567" s="50" t="s">
        <v>869</v>
      </c>
      <c r="D567" s="61">
        <v>10925</v>
      </c>
      <c r="E567" s="231">
        <v>10868.792009999999</v>
      </c>
      <c r="F567" s="61">
        <v>10868.792009999999</v>
      </c>
      <c r="G567" s="269">
        <f t="shared" si="160"/>
        <v>0</v>
      </c>
      <c r="H567" s="17">
        <f t="shared" si="161"/>
        <v>56.207990000000791</v>
      </c>
      <c r="I567" s="17">
        <f t="shared" si="162"/>
        <v>99.485510389016014</v>
      </c>
    </row>
    <row r="568" spans="1:9" ht="43.5" customHeight="1" x14ac:dyDescent="0.25">
      <c r="A568" s="183" t="s">
        <v>68</v>
      </c>
      <c r="B568" s="70">
        <v>459</v>
      </c>
      <c r="C568" s="50" t="s">
        <v>870</v>
      </c>
      <c r="D568" s="61">
        <v>18</v>
      </c>
      <c r="E568" s="231">
        <v>18</v>
      </c>
      <c r="F568" s="61">
        <v>18</v>
      </c>
      <c r="G568" s="269">
        <f t="shared" si="160"/>
        <v>0</v>
      </c>
      <c r="H568" s="17">
        <f t="shared" si="161"/>
        <v>0</v>
      </c>
      <c r="I568" s="17">
        <f t="shared" si="162"/>
        <v>100</v>
      </c>
    </row>
    <row r="569" spans="1:9" ht="57.75" customHeight="1" x14ac:dyDescent="0.25">
      <c r="A569" s="183" t="s">
        <v>358</v>
      </c>
      <c r="B569" s="70">
        <v>459</v>
      </c>
      <c r="C569" s="50" t="s">
        <v>871</v>
      </c>
      <c r="D569" s="61">
        <v>8.9813399999999994</v>
      </c>
      <c r="E569" s="231">
        <v>8.9813399999999994</v>
      </c>
      <c r="F569" s="61">
        <v>8.9813399999999994</v>
      </c>
      <c r="G569" s="269">
        <f t="shared" si="160"/>
        <v>0</v>
      </c>
      <c r="H569" s="17">
        <f t="shared" si="161"/>
        <v>0</v>
      </c>
      <c r="I569" s="17">
        <f t="shared" si="162"/>
        <v>100</v>
      </c>
    </row>
    <row r="570" spans="1:9" ht="36" customHeight="1" x14ac:dyDescent="0.25">
      <c r="A570" s="183" t="s">
        <v>43</v>
      </c>
      <c r="B570" s="70">
        <v>459</v>
      </c>
      <c r="C570" s="50" t="s">
        <v>872</v>
      </c>
      <c r="D570" s="61">
        <v>420</v>
      </c>
      <c r="E570" s="231">
        <v>380.654</v>
      </c>
      <c r="F570" s="61">
        <v>380.654</v>
      </c>
      <c r="G570" s="269">
        <f t="shared" ref="G570:G579" si="163">E570-F570</f>
        <v>0</v>
      </c>
      <c r="H570" s="17">
        <f t="shared" ref="H570:H579" si="164">D570-F570</f>
        <v>39.346000000000004</v>
      </c>
      <c r="I570" s="17">
        <f t="shared" ref="I570:I579" si="165">F570/D570*100</f>
        <v>90.631904761904764</v>
      </c>
    </row>
    <row r="571" spans="1:9" ht="36" customHeight="1" x14ac:dyDescent="0.25">
      <c r="A571" s="183" t="s">
        <v>285</v>
      </c>
      <c r="B571" s="70">
        <v>459</v>
      </c>
      <c r="C571" s="50" t="s">
        <v>873</v>
      </c>
      <c r="D571" s="61">
        <v>17.8</v>
      </c>
      <c r="E571" s="231">
        <v>17.8</v>
      </c>
      <c r="F571" s="61">
        <v>17.8</v>
      </c>
      <c r="G571" s="269">
        <f t="shared" si="163"/>
        <v>0</v>
      </c>
      <c r="H571" s="17">
        <f t="shared" si="164"/>
        <v>0</v>
      </c>
      <c r="I571" s="17">
        <f t="shared" si="165"/>
        <v>100</v>
      </c>
    </row>
    <row r="572" spans="1:9" ht="36" customHeight="1" x14ac:dyDescent="0.25">
      <c r="A572" s="183" t="s">
        <v>69</v>
      </c>
      <c r="B572" s="70">
        <v>459</v>
      </c>
      <c r="C572" s="50" t="s">
        <v>874</v>
      </c>
      <c r="D572" s="61">
        <v>223.8</v>
      </c>
      <c r="E572" s="231">
        <v>191.34049999999999</v>
      </c>
      <c r="F572" s="61">
        <v>191.34049999999999</v>
      </c>
      <c r="G572" s="269">
        <f t="shared" si="163"/>
        <v>0</v>
      </c>
      <c r="H572" s="17">
        <f t="shared" si="164"/>
        <v>32.45950000000002</v>
      </c>
      <c r="I572" s="17">
        <f t="shared" si="165"/>
        <v>85.496201966041099</v>
      </c>
    </row>
    <row r="573" spans="1:9" ht="36" customHeight="1" x14ac:dyDescent="0.25">
      <c r="A573" s="183" t="s">
        <v>70</v>
      </c>
      <c r="B573" s="70">
        <v>459</v>
      </c>
      <c r="C573" s="50" t="s">
        <v>875</v>
      </c>
      <c r="D573" s="61">
        <v>42</v>
      </c>
      <c r="E573" s="231">
        <v>42</v>
      </c>
      <c r="F573" s="61">
        <v>42</v>
      </c>
      <c r="G573" s="269">
        <f t="shared" si="163"/>
        <v>0</v>
      </c>
      <c r="H573" s="17">
        <f t="shared" si="164"/>
        <v>0</v>
      </c>
      <c r="I573" s="17">
        <f t="shared" si="165"/>
        <v>100</v>
      </c>
    </row>
    <row r="574" spans="1:9" ht="36" customHeight="1" x14ac:dyDescent="0.25">
      <c r="A574" s="183" t="s">
        <v>71</v>
      </c>
      <c r="B574" s="70">
        <v>459</v>
      </c>
      <c r="C574" s="50" t="s">
        <v>876</v>
      </c>
      <c r="D574" s="61">
        <v>370</v>
      </c>
      <c r="E574" s="231">
        <v>336.14325000000002</v>
      </c>
      <c r="F574" s="61">
        <v>336.14325000000002</v>
      </c>
      <c r="G574" s="269">
        <f t="shared" si="163"/>
        <v>0</v>
      </c>
      <c r="H574" s="17">
        <f t="shared" si="164"/>
        <v>33.856749999999977</v>
      </c>
      <c r="I574" s="17">
        <f t="shared" si="165"/>
        <v>90.849527027027037</v>
      </c>
    </row>
    <row r="575" spans="1:9" ht="36" customHeight="1" x14ac:dyDescent="0.25">
      <c r="A575" s="183" t="s">
        <v>49</v>
      </c>
      <c r="B575" s="70">
        <v>459</v>
      </c>
      <c r="C575" s="50" t="s">
        <v>877</v>
      </c>
      <c r="D575" s="61">
        <v>296.255</v>
      </c>
      <c r="E575" s="231">
        <v>296.255</v>
      </c>
      <c r="F575" s="61">
        <v>296.255</v>
      </c>
      <c r="G575" s="269">
        <f t="shared" si="163"/>
        <v>0</v>
      </c>
      <c r="H575" s="17">
        <f t="shared" si="164"/>
        <v>0</v>
      </c>
      <c r="I575" s="17">
        <f t="shared" si="165"/>
        <v>100</v>
      </c>
    </row>
    <row r="576" spans="1:9" ht="36" customHeight="1" x14ac:dyDescent="0.25">
      <c r="A576" s="183" t="s">
        <v>225</v>
      </c>
      <c r="B576" s="70">
        <v>459</v>
      </c>
      <c r="C576" s="50" t="s">
        <v>878</v>
      </c>
      <c r="D576" s="61">
        <v>140</v>
      </c>
      <c r="E576" s="231">
        <v>115.99916</v>
      </c>
      <c r="F576" s="61">
        <v>115.99916</v>
      </c>
      <c r="G576" s="269">
        <f t="shared" si="163"/>
        <v>0</v>
      </c>
      <c r="H576" s="17">
        <f t="shared" si="164"/>
        <v>24.000839999999997</v>
      </c>
      <c r="I576" s="17">
        <f t="shared" si="165"/>
        <v>82.856542857142855</v>
      </c>
    </row>
    <row r="577" spans="1:9" ht="36" customHeight="1" x14ac:dyDescent="0.25">
      <c r="A577" s="183" t="s">
        <v>72</v>
      </c>
      <c r="B577" s="70">
        <v>459</v>
      </c>
      <c r="C577" s="50" t="s">
        <v>879</v>
      </c>
      <c r="D577" s="61">
        <v>250</v>
      </c>
      <c r="E577" s="231">
        <v>241.68844999999999</v>
      </c>
      <c r="F577" s="61">
        <v>241.68844999999999</v>
      </c>
      <c r="G577" s="269">
        <f t="shared" si="163"/>
        <v>0</v>
      </c>
      <c r="H577" s="17">
        <f t="shared" si="164"/>
        <v>8.3115500000000111</v>
      </c>
      <c r="I577" s="17">
        <f t="shared" si="165"/>
        <v>96.675380000000004</v>
      </c>
    </row>
    <row r="578" spans="1:9" ht="42.75" customHeight="1" x14ac:dyDescent="0.25">
      <c r="A578" s="183" t="s">
        <v>73</v>
      </c>
      <c r="B578" s="70">
        <v>459</v>
      </c>
      <c r="C578" s="50" t="s">
        <v>880</v>
      </c>
      <c r="D578" s="61">
        <v>126.1</v>
      </c>
      <c r="E578" s="231">
        <v>126.1</v>
      </c>
      <c r="F578" s="61">
        <v>126.1</v>
      </c>
      <c r="G578" s="269">
        <f t="shared" si="163"/>
        <v>0</v>
      </c>
      <c r="H578" s="17">
        <f t="shared" si="164"/>
        <v>0</v>
      </c>
      <c r="I578" s="17">
        <f t="shared" si="165"/>
        <v>100</v>
      </c>
    </row>
    <row r="579" spans="1:9" ht="42.75" customHeight="1" x14ac:dyDescent="0.25">
      <c r="A579" s="183" t="s">
        <v>74</v>
      </c>
      <c r="B579" s="70">
        <v>459</v>
      </c>
      <c r="C579" s="50" t="s">
        <v>881</v>
      </c>
      <c r="D579" s="61">
        <v>650</v>
      </c>
      <c r="E579" s="231">
        <v>622.54319999999996</v>
      </c>
      <c r="F579" s="61">
        <v>622.54319999999996</v>
      </c>
      <c r="G579" s="269">
        <f t="shared" si="163"/>
        <v>0</v>
      </c>
      <c r="H579" s="17">
        <f t="shared" si="164"/>
        <v>27.456800000000044</v>
      </c>
      <c r="I579" s="17">
        <f t="shared" si="165"/>
        <v>95.775876923076922</v>
      </c>
    </row>
    <row r="580" spans="1:9" ht="140.25" customHeight="1" x14ac:dyDescent="0.25">
      <c r="A580" s="184" t="s">
        <v>526</v>
      </c>
      <c r="B580" s="70">
        <v>459</v>
      </c>
      <c r="C580" s="50" t="s">
        <v>882</v>
      </c>
      <c r="D580" s="61">
        <v>142.89153999999999</v>
      </c>
      <c r="E580" s="231">
        <v>142.89153999999999</v>
      </c>
      <c r="F580" s="61">
        <v>142.89153999999999</v>
      </c>
      <c r="G580" s="269">
        <f t="shared" si="160"/>
        <v>0</v>
      </c>
      <c r="H580" s="17">
        <f t="shared" si="161"/>
        <v>0</v>
      </c>
      <c r="I580" s="17">
        <f t="shared" si="162"/>
        <v>100</v>
      </c>
    </row>
    <row r="581" spans="1:9" ht="99" customHeight="1" x14ac:dyDescent="0.25">
      <c r="A581" s="184" t="s">
        <v>861</v>
      </c>
      <c r="B581" s="70">
        <v>459</v>
      </c>
      <c r="C581" s="50" t="s">
        <v>883</v>
      </c>
      <c r="D581" s="61">
        <v>316</v>
      </c>
      <c r="E581" s="231">
        <v>316</v>
      </c>
      <c r="F581" s="61">
        <v>316</v>
      </c>
      <c r="G581" s="269">
        <f t="shared" si="160"/>
        <v>0</v>
      </c>
      <c r="H581" s="17">
        <f t="shared" si="161"/>
        <v>0</v>
      </c>
      <c r="I581" s="17">
        <f t="shared" si="162"/>
        <v>100</v>
      </c>
    </row>
    <row r="582" spans="1:9" ht="99" customHeight="1" x14ac:dyDescent="0.25">
      <c r="A582" s="184" t="s">
        <v>862</v>
      </c>
      <c r="B582" s="70">
        <v>459</v>
      </c>
      <c r="C582" s="50" t="s">
        <v>884</v>
      </c>
      <c r="D582" s="61">
        <v>300</v>
      </c>
      <c r="E582" s="231">
        <v>300</v>
      </c>
      <c r="F582" s="61">
        <v>300</v>
      </c>
      <c r="G582" s="269">
        <f t="shared" si="160"/>
        <v>0</v>
      </c>
      <c r="H582" s="17">
        <f t="shared" si="161"/>
        <v>0</v>
      </c>
      <c r="I582" s="17">
        <f t="shared" si="162"/>
        <v>100</v>
      </c>
    </row>
    <row r="583" spans="1:9" ht="99" customHeight="1" x14ac:dyDescent="0.25">
      <c r="A583" s="184" t="s">
        <v>863</v>
      </c>
      <c r="B583" s="70">
        <v>459</v>
      </c>
      <c r="C583" s="50" t="s">
        <v>885</v>
      </c>
      <c r="D583" s="61">
        <v>79</v>
      </c>
      <c r="E583" s="231">
        <v>79</v>
      </c>
      <c r="F583" s="61">
        <v>79</v>
      </c>
      <c r="G583" s="269">
        <f t="shared" si="160"/>
        <v>0</v>
      </c>
      <c r="H583" s="17">
        <f t="shared" si="161"/>
        <v>0</v>
      </c>
      <c r="I583" s="17">
        <f t="shared" si="162"/>
        <v>100</v>
      </c>
    </row>
    <row r="584" spans="1:9" ht="99" customHeight="1" x14ac:dyDescent="0.25">
      <c r="A584" s="184" t="s">
        <v>864</v>
      </c>
      <c r="B584" s="70">
        <v>459</v>
      </c>
      <c r="C584" s="50" t="s">
        <v>886</v>
      </c>
      <c r="D584" s="61">
        <v>34</v>
      </c>
      <c r="E584" s="231">
        <v>34</v>
      </c>
      <c r="F584" s="61">
        <v>34</v>
      </c>
      <c r="G584" s="269">
        <f t="shared" si="160"/>
        <v>0</v>
      </c>
      <c r="H584" s="17">
        <f t="shared" si="161"/>
        <v>0</v>
      </c>
      <c r="I584" s="17">
        <f t="shared" si="162"/>
        <v>100</v>
      </c>
    </row>
    <row r="585" spans="1:9" ht="108" customHeight="1" x14ac:dyDescent="0.25">
      <c r="A585" s="184" t="s">
        <v>865</v>
      </c>
      <c r="B585" s="70">
        <v>459</v>
      </c>
      <c r="C585" s="50" t="s">
        <v>887</v>
      </c>
      <c r="D585" s="61">
        <v>200</v>
      </c>
      <c r="E585" s="231">
        <v>200</v>
      </c>
      <c r="F585" s="61">
        <v>200</v>
      </c>
      <c r="G585" s="269">
        <f t="shared" si="160"/>
        <v>0</v>
      </c>
      <c r="H585" s="17">
        <f t="shared" si="161"/>
        <v>0</v>
      </c>
      <c r="I585" s="17">
        <f t="shared" si="162"/>
        <v>100</v>
      </c>
    </row>
    <row r="586" spans="1:9" ht="108" customHeight="1" x14ac:dyDescent="0.25">
      <c r="A586" s="184" t="s">
        <v>866</v>
      </c>
      <c r="B586" s="70">
        <v>459</v>
      </c>
      <c r="C586" s="50" t="s">
        <v>888</v>
      </c>
      <c r="D586" s="61">
        <v>14</v>
      </c>
      <c r="E586" s="231">
        <v>14</v>
      </c>
      <c r="F586" s="61">
        <v>14</v>
      </c>
      <c r="G586" s="269">
        <f t="shared" si="160"/>
        <v>0</v>
      </c>
      <c r="H586" s="17">
        <f t="shared" si="161"/>
        <v>0</v>
      </c>
      <c r="I586" s="17">
        <f t="shared" si="162"/>
        <v>100</v>
      </c>
    </row>
    <row r="587" spans="1:9" ht="51.75" customHeight="1" x14ac:dyDescent="0.25">
      <c r="A587" s="161" t="s">
        <v>14</v>
      </c>
      <c r="B587" s="20"/>
      <c r="C587" s="56" t="s">
        <v>178</v>
      </c>
      <c r="D587" s="15">
        <f>SUM(D588:D607)</f>
        <v>22005.907950000004</v>
      </c>
      <c r="E587" s="230">
        <f>SUM(E588:E607)</f>
        <v>21694.409140000003</v>
      </c>
      <c r="F587" s="15">
        <f>SUM(F588:F607)</f>
        <v>21694.409140000003</v>
      </c>
      <c r="G587" s="264">
        <f t="shared" ref="G587:G591" si="166">E587-F587</f>
        <v>0</v>
      </c>
      <c r="H587" s="15">
        <f t="shared" ref="H587:H591" si="167">D587-F587</f>
        <v>311.49881000000096</v>
      </c>
      <c r="I587" s="15">
        <f t="shared" ref="I587:I591" si="168">F587/D587*100</f>
        <v>98.584476447380581</v>
      </c>
    </row>
    <row r="588" spans="1:9" ht="161.25" customHeight="1" x14ac:dyDescent="0.25">
      <c r="A588" s="186" t="s">
        <v>575</v>
      </c>
      <c r="B588" s="142">
        <v>459</v>
      </c>
      <c r="C588" s="58" t="s">
        <v>889</v>
      </c>
      <c r="D588" s="143">
        <v>91.953999999999994</v>
      </c>
      <c r="E588" s="242">
        <v>91.953999999999994</v>
      </c>
      <c r="F588" s="143">
        <v>91.953999999999994</v>
      </c>
      <c r="G588" s="265">
        <f t="shared" si="166"/>
        <v>0</v>
      </c>
      <c r="H588" s="18">
        <f t="shared" si="167"/>
        <v>0</v>
      </c>
      <c r="I588" s="18">
        <f t="shared" si="168"/>
        <v>100</v>
      </c>
    </row>
    <row r="589" spans="1:9" ht="177.75" customHeight="1" x14ac:dyDescent="0.25">
      <c r="A589" s="186" t="s">
        <v>575</v>
      </c>
      <c r="B589" s="142">
        <v>459</v>
      </c>
      <c r="C589" s="58" t="s">
        <v>889</v>
      </c>
      <c r="D589" s="143">
        <v>14.068960000000001</v>
      </c>
      <c r="E589" s="242">
        <v>14.068960000000001</v>
      </c>
      <c r="F589" s="143">
        <v>14.068960000000001</v>
      </c>
      <c r="G589" s="265">
        <f t="shared" si="166"/>
        <v>0</v>
      </c>
      <c r="H589" s="18">
        <f t="shared" si="167"/>
        <v>0</v>
      </c>
      <c r="I589" s="18">
        <f t="shared" si="168"/>
        <v>100</v>
      </c>
    </row>
    <row r="590" spans="1:9" ht="29.25" customHeight="1" x14ac:dyDescent="0.25">
      <c r="A590" s="194" t="s">
        <v>67</v>
      </c>
      <c r="B590" s="142">
        <v>459</v>
      </c>
      <c r="C590" s="58" t="s">
        <v>890</v>
      </c>
      <c r="D590" s="143">
        <v>10185.858200000001</v>
      </c>
      <c r="E590" s="242">
        <v>10153.64314</v>
      </c>
      <c r="F590" s="143">
        <v>10153.64314</v>
      </c>
      <c r="G590" s="265">
        <f t="shared" si="166"/>
        <v>0</v>
      </c>
      <c r="H590" s="18">
        <f t="shared" si="167"/>
        <v>32.215060000000449</v>
      </c>
      <c r="I590" s="18">
        <f t="shared" si="168"/>
        <v>99.683727582227675</v>
      </c>
    </row>
    <row r="591" spans="1:9" ht="27" customHeight="1" x14ac:dyDescent="0.25">
      <c r="A591" s="194" t="s">
        <v>67</v>
      </c>
      <c r="B591" s="142">
        <v>459</v>
      </c>
      <c r="C591" s="58" t="s">
        <v>890</v>
      </c>
      <c r="D591" s="143">
        <v>3076.1285800000001</v>
      </c>
      <c r="E591" s="242">
        <v>3049.1519499999999</v>
      </c>
      <c r="F591" s="143">
        <v>3049.1519499999999</v>
      </c>
      <c r="G591" s="265">
        <f t="shared" si="166"/>
        <v>0</v>
      </c>
      <c r="H591" s="18">
        <f t="shared" si="167"/>
        <v>26.976630000000114</v>
      </c>
      <c r="I591" s="18">
        <f t="shared" si="168"/>
        <v>99.123033082056665</v>
      </c>
    </row>
    <row r="592" spans="1:9" ht="42" customHeight="1" x14ac:dyDescent="0.25">
      <c r="A592" s="194" t="s">
        <v>68</v>
      </c>
      <c r="B592" s="142">
        <v>459</v>
      </c>
      <c r="C592" s="58" t="s">
        <v>891</v>
      </c>
      <c r="D592" s="143">
        <v>561.25837000000001</v>
      </c>
      <c r="E592" s="242">
        <v>561.25837000000001</v>
      </c>
      <c r="F592" s="143">
        <v>561.25837000000001</v>
      </c>
      <c r="G592" s="265">
        <f t="shared" ref="G592:G607" si="169">E592-F592</f>
        <v>0</v>
      </c>
      <c r="H592" s="18">
        <f t="shared" ref="H592:H607" si="170">D592-F592</f>
        <v>0</v>
      </c>
      <c r="I592" s="18">
        <f t="shared" ref="I592:I607" si="171">F592/D592*100</f>
        <v>100</v>
      </c>
    </row>
    <row r="593" spans="1:9" ht="32.25" customHeight="1" x14ac:dyDescent="0.25">
      <c r="A593" s="183" t="s">
        <v>43</v>
      </c>
      <c r="B593" s="142">
        <v>459</v>
      </c>
      <c r="C593" s="50" t="s">
        <v>892</v>
      </c>
      <c r="D593" s="61">
        <v>162.25</v>
      </c>
      <c r="E593" s="231">
        <v>162.25</v>
      </c>
      <c r="F593" s="61">
        <v>162.25</v>
      </c>
      <c r="G593" s="265">
        <f t="shared" si="169"/>
        <v>0</v>
      </c>
      <c r="H593" s="18">
        <f t="shared" si="170"/>
        <v>0</v>
      </c>
      <c r="I593" s="18">
        <f t="shared" si="171"/>
        <v>100</v>
      </c>
    </row>
    <row r="594" spans="1:9" ht="34.5" customHeight="1" x14ac:dyDescent="0.25">
      <c r="A594" s="183" t="s">
        <v>285</v>
      </c>
      <c r="B594" s="142">
        <v>459</v>
      </c>
      <c r="C594" s="50" t="s">
        <v>893</v>
      </c>
      <c r="D594" s="61">
        <v>28.8</v>
      </c>
      <c r="E594" s="231">
        <v>28.8</v>
      </c>
      <c r="F594" s="61">
        <v>28.8</v>
      </c>
      <c r="G594" s="265">
        <f t="shared" si="169"/>
        <v>0</v>
      </c>
      <c r="H594" s="18">
        <f t="shared" si="170"/>
        <v>0</v>
      </c>
      <c r="I594" s="18">
        <f t="shared" si="171"/>
        <v>100</v>
      </c>
    </row>
    <row r="595" spans="1:9" ht="23.25" customHeight="1" x14ac:dyDescent="0.25">
      <c r="A595" s="183" t="s">
        <v>69</v>
      </c>
      <c r="B595" s="142">
        <v>459</v>
      </c>
      <c r="C595" s="50" t="s">
        <v>894</v>
      </c>
      <c r="D595" s="61">
        <v>205.2</v>
      </c>
      <c r="E595" s="231">
        <v>191.77759</v>
      </c>
      <c r="F595" s="61">
        <v>191.77759</v>
      </c>
      <c r="G595" s="265">
        <f t="shared" si="169"/>
        <v>0</v>
      </c>
      <c r="H595" s="18">
        <f t="shared" si="170"/>
        <v>13.422409999999985</v>
      </c>
      <c r="I595" s="18">
        <f t="shared" si="171"/>
        <v>93.458864522417159</v>
      </c>
    </row>
    <row r="596" spans="1:9" ht="34.5" customHeight="1" x14ac:dyDescent="0.25">
      <c r="A596" s="183" t="s">
        <v>225</v>
      </c>
      <c r="B596" s="142">
        <v>459</v>
      </c>
      <c r="C596" s="50" t="s">
        <v>895</v>
      </c>
      <c r="D596" s="61">
        <v>104.48</v>
      </c>
      <c r="E596" s="231">
        <v>102.13643999999999</v>
      </c>
      <c r="F596" s="61">
        <v>102.13643999999999</v>
      </c>
      <c r="G596" s="265">
        <f t="shared" si="169"/>
        <v>0</v>
      </c>
      <c r="H596" s="18">
        <f t="shared" si="170"/>
        <v>2.3435600000000107</v>
      </c>
      <c r="I596" s="18">
        <f t="shared" si="171"/>
        <v>97.756929555895852</v>
      </c>
    </row>
    <row r="597" spans="1:9" ht="28.5" customHeight="1" x14ac:dyDescent="0.25">
      <c r="A597" s="183" t="s">
        <v>72</v>
      </c>
      <c r="B597" s="142">
        <v>459</v>
      </c>
      <c r="C597" s="50" t="s">
        <v>896</v>
      </c>
      <c r="D597" s="61">
        <v>1.2</v>
      </c>
      <c r="E597" s="231">
        <v>1.2</v>
      </c>
      <c r="F597" s="61">
        <v>1.2</v>
      </c>
      <c r="G597" s="265">
        <f t="shared" si="169"/>
        <v>0</v>
      </c>
      <c r="H597" s="18">
        <f t="shared" si="170"/>
        <v>0</v>
      </c>
      <c r="I597" s="18">
        <f t="shared" si="171"/>
        <v>100</v>
      </c>
    </row>
    <row r="598" spans="1:9" ht="28.5" customHeight="1" x14ac:dyDescent="0.25">
      <c r="A598" s="183" t="s">
        <v>72</v>
      </c>
      <c r="B598" s="142">
        <v>459</v>
      </c>
      <c r="C598" s="50" t="s">
        <v>896</v>
      </c>
      <c r="D598" s="61">
        <v>570</v>
      </c>
      <c r="E598" s="231">
        <v>517.17381999999998</v>
      </c>
      <c r="F598" s="61">
        <v>517.17381999999998</v>
      </c>
      <c r="G598" s="265">
        <f t="shared" si="169"/>
        <v>0</v>
      </c>
      <c r="H598" s="18">
        <f t="shared" si="170"/>
        <v>52.826180000000022</v>
      </c>
      <c r="I598" s="18">
        <f t="shared" si="171"/>
        <v>90.732249122807019</v>
      </c>
    </row>
    <row r="599" spans="1:9" ht="28.5" customHeight="1" x14ac:dyDescent="0.25">
      <c r="A599" s="183" t="s">
        <v>74</v>
      </c>
      <c r="B599" s="142">
        <v>459</v>
      </c>
      <c r="C599" s="50" t="s">
        <v>897</v>
      </c>
      <c r="D599" s="61">
        <v>953</v>
      </c>
      <c r="E599" s="231">
        <v>952.99936000000002</v>
      </c>
      <c r="F599" s="61">
        <v>952.99936000000002</v>
      </c>
      <c r="G599" s="265">
        <f t="shared" si="169"/>
        <v>0</v>
      </c>
      <c r="H599" s="18">
        <f t="shared" si="170"/>
        <v>6.3999999997577106E-4</v>
      </c>
      <c r="I599" s="18">
        <f t="shared" si="171"/>
        <v>99.999932843651635</v>
      </c>
    </row>
    <row r="600" spans="1:9" s="78" customFormat="1" ht="130.5" customHeight="1" x14ac:dyDescent="0.25">
      <c r="A600" s="184" t="s">
        <v>526</v>
      </c>
      <c r="B600" s="68">
        <v>459</v>
      </c>
      <c r="C600" s="50" t="s">
        <v>898</v>
      </c>
      <c r="D600" s="61">
        <v>321.45756</v>
      </c>
      <c r="E600" s="231">
        <v>321.45756</v>
      </c>
      <c r="F600" s="61">
        <v>321.45756</v>
      </c>
      <c r="G600" s="265">
        <f t="shared" si="169"/>
        <v>0</v>
      </c>
      <c r="H600" s="18">
        <f t="shared" si="170"/>
        <v>0</v>
      </c>
      <c r="I600" s="18">
        <f t="shared" si="171"/>
        <v>100</v>
      </c>
    </row>
    <row r="601" spans="1:9" s="78" customFormat="1" ht="126" customHeight="1" x14ac:dyDescent="0.25">
      <c r="A601" s="184" t="s">
        <v>526</v>
      </c>
      <c r="B601" s="68">
        <v>459</v>
      </c>
      <c r="C601" s="50" t="s">
        <v>898</v>
      </c>
      <c r="D601" s="61">
        <v>97.080179999999999</v>
      </c>
      <c r="E601" s="231">
        <v>97.080179999999999</v>
      </c>
      <c r="F601" s="61">
        <v>97.080179999999999</v>
      </c>
      <c r="G601" s="265">
        <f t="shared" si="169"/>
        <v>0</v>
      </c>
      <c r="H601" s="18">
        <f t="shared" si="170"/>
        <v>0</v>
      </c>
      <c r="I601" s="18">
        <f t="shared" si="171"/>
        <v>100</v>
      </c>
    </row>
    <row r="602" spans="1:9" s="78" customFormat="1" ht="46.5" customHeight="1" x14ac:dyDescent="0.25">
      <c r="A602" s="183" t="s">
        <v>67</v>
      </c>
      <c r="B602" s="68">
        <v>459</v>
      </c>
      <c r="C602" s="50" t="s">
        <v>899</v>
      </c>
      <c r="D602" s="61">
        <v>4124.9827999999998</v>
      </c>
      <c r="E602" s="231">
        <v>4056.7536399999999</v>
      </c>
      <c r="F602" s="61">
        <v>4056.7536399999999</v>
      </c>
      <c r="G602" s="265">
        <f t="shared" si="169"/>
        <v>0</v>
      </c>
      <c r="H602" s="18">
        <f t="shared" si="170"/>
        <v>68.229159999999865</v>
      </c>
      <c r="I602" s="18">
        <f t="shared" si="171"/>
        <v>98.345952860700407</v>
      </c>
    </row>
    <row r="603" spans="1:9" s="78" customFormat="1" ht="41.25" customHeight="1" x14ac:dyDescent="0.25">
      <c r="A603" s="183" t="s">
        <v>67</v>
      </c>
      <c r="B603" s="68">
        <v>459</v>
      </c>
      <c r="C603" s="50" t="s">
        <v>899</v>
      </c>
      <c r="D603" s="61">
        <v>1245.7448099999999</v>
      </c>
      <c r="E603" s="231">
        <v>1130.25964</v>
      </c>
      <c r="F603" s="61">
        <v>1130.25964</v>
      </c>
      <c r="G603" s="265">
        <f t="shared" si="169"/>
        <v>0</v>
      </c>
      <c r="H603" s="18">
        <f t="shared" si="170"/>
        <v>115.48516999999993</v>
      </c>
      <c r="I603" s="18">
        <f t="shared" si="171"/>
        <v>90.729628646817332</v>
      </c>
    </row>
    <row r="604" spans="1:9" s="78" customFormat="1" ht="30" customHeight="1" x14ac:dyDescent="0.25">
      <c r="A604" s="183" t="s">
        <v>43</v>
      </c>
      <c r="B604" s="68">
        <v>459</v>
      </c>
      <c r="C604" s="50" t="s">
        <v>900</v>
      </c>
      <c r="D604" s="61">
        <v>78.125</v>
      </c>
      <c r="E604" s="231">
        <v>78.125</v>
      </c>
      <c r="F604" s="61">
        <v>78.125</v>
      </c>
      <c r="G604" s="265">
        <f t="shared" si="169"/>
        <v>0</v>
      </c>
      <c r="H604" s="18">
        <f t="shared" si="170"/>
        <v>0</v>
      </c>
      <c r="I604" s="18">
        <f t="shared" si="171"/>
        <v>100</v>
      </c>
    </row>
    <row r="605" spans="1:9" s="78" customFormat="1" ht="51.75" customHeight="1" x14ac:dyDescent="0.25">
      <c r="A605" s="183" t="s">
        <v>285</v>
      </c>
      <c r="B605" s="68">
        <v>459</v>
      </c>
      <c r="C605" s="50" t="s">
        <v>901</v>
      </c>
      <c r="D605" s="61">
        <v>18.72</v>
      </c>
      <c r="E605" s="231">
        <v>18.72</v>
      </c>
      <c r="F605" s="61">
        <v>18.72</v>
      </c>
      <c r="G605" s="265">
        <f t="shared" si="169"/>
        <v>0</v>
      </c>
      <c r="H605" s="18">
        <f t="shared" si="170"/>
        <v>0</v>
      </c>
      <c r="I605" s="18">
        <f t="shared" si="171"/>
        <v>100</v>
      </c>
    </row>
    <row r="606" spans="1:9" s="78" customFormat="1" ht="134.25" customHeight="1" x14ac:dyDescent="0.25">
      <c r="A606" s="184" t="s">
        <v>526</v>
      </c>
      <c r="B606" s="68">
        <v>459</v>
      </c>
      <c r="C606" s="50" t="s">
        <v>902</v>
      </c>
      <c r="D606" s="61">
        <v>127.18855000000001</v>
      </c>
      <c r="E606" s="231">
        <v>127.18855000000001</v>
      </c>
      <c r="F606" s="61">
        <v>127.18855000000001</v>
      </c>
      <c r="G606" s="265">
        <f t="shared" si="169"/>
        <v>0</v>
      </c>
      <c r="H606" s="18">
        <f t="shared" si="170"/>
        <v>0</v>
      </c>
      <c r="I606" s="18">
        <f t="shared" si="171"/>
        <v>100</v>
      </c>
    </row>
    <row r="607" spans="1:9" s="78" customFormat="1" ht="134.25" customHeight="1" x14ac:dyDescent="0.25">
      <c r="A607" s="186" t="s">
        <v>526</v>
      </c>
      <c r="B607" s="68">
        <v>459</v>
      </c>
      <c r="C607" s="58" t="s">
        <v>902</v>
      </c>
      <c r="D607" s="143">
        <v>38.410939999999997</v>
      </c>
      <c r="E607" s="242">
        <v>38.410939999999997</v>
      </c>
      <c r="F607" s="143">
        <v>38.410939999999997</v>
      </c>
      <c r="G607" s="265">
        <f t="shared" si="169"/>
        <v>0</v>
      </c>
      <c r="H607" s="18">
        <f t="shared" si="170"/>
        <v>0</v>
      </c>
      <c r="I607" s="18">
        <f t="shared" si="171"/>
        <v>100</v>
      </c>
    </row>
    <row r="608" spans="1:9" s="78" customFormat="1" ht="56.25" customHeight="1" x14ac:dyDescent="0.25">
      <c r="A608" s="165" t="s">
        <v>372</v>
      </c>
      <c r="B608" s="127"/>
      <c r="C608" s="63" t="s">
        <v>373</v>
      </c>
      <c r="D608" s="115">
        <f>D609</f>
        <v>50</v>
      </c>
      <c r="E608" s="236">
        <f>E609</f>
        <v>50</v>
      </c>
      <c r="F608" s="115">
        <f>F609</f>
        <v>50</v>
      </c>
      <c r="G608" s="264">
        <f t="shared" ref="G608:G609" si="172">E608-F608</f>
        <v>0</v>
      </c>
      <c r="H608" s="15">
        <f t="shared" ref="H608:H609" si="173">D608-F608</f>
        <v>0</v>
      </c>
      <c r="I608" s="15">
        <f t="shared" ref="I608:I609" si="174">F608/D608*100</f>
        <v>100</v>
      </c>
    </row>
    <row r="609" spans="1:9" s="78" customFormat="1" ht="48.75" customHeight="1" x14ac:dyDescent="0.25">
      <c r="A609" s="162" t="s">
        <v>54</v>
      </c>
      <c r="B609" s="68">
        <v>459</v>
      </c>
      <c r="C609" s="50" t="s">
        <v>374</v>
      </c>
      <c r="D609" s="61">
        <v>50</v>
      </c>
      <c r="E609" s="231">
        <v>50</v>
      </c>
      <c r="F609" s="61">
        <v>50</v>
      </c>
      <c r="G609" s="265">
        <f t="shared" si="172"/>
        <v>0</v>
      </c>
      <c r="H609" s="18">
        <f t="shared" si="173"/>
        <v>0</v>
      </c>
      <c r="I609" s="18">
        <f t="shared" si="174"/>
        <v>100</v>
      </c>
    </row>
    <row r="610" spans="1:9" s="78" customFormat="1" ht="66.75" customHeight="1" x14ac:dyDescent="0.25">
      <c r="A610" s="210" t="s">
        <v>56</v>
      </c>
      <c r="B610" s="210"/>
      <c r="C610" s="210"/>
      <c r="D610" s="210"/>
      <c r="E610" s="210"/>
      <c r="F610" s="210"/>
      <c r="G610" s="210"/>
      <c r="H610" s="210"/>
      <c r="I610" s="210"/>
    </row>
    <row r="611" spans="1:9" s="78" customFormat="1" ht="41.25" customHeight="1" x14ac:dyDescent="0.25">
      <c r="A611" s="159" t="s">
        <v>1</v>
      </c>
      <c r="B611" s="9"/>
      <c r="C611" s="108">
        <v>1200000000</v>
      </c>
      <c r="D611" s="105">
        <f>D613+D641+D656</f>
        <v>180282.72928000003</v>
      </c>
      <c r="E611" s="228">
        <f>E613+E641+E656</f>
        <v>177117.13858999999</v>
      </c>
      <c r="F611" s="105">
        <f>F613+F641+F656</f>
        <v>177117.13858999999</v>
      </c>
      <c r="G611" s="263">
        <f t="shared" ref="G611:G641" si="175">E611-F611</f>
        <v>0</v>
      </c>
      <c r="H611" s="105">
        <f t="shared" ref="H611:H641" si="176">D611-F611</f>
        <v>3165.5906900000409</v>
      </c>
      <c r="I611" s="105">
        <f t="shared" ref="I611:I641" si="177">F611/D611*100</f>
        <v>98.244096535124285</v>
      </c>
    </row>
    <row r="612" spans="1:9" s="78" customFormat="1" ht="24" customHeight="1" x14ac:dyDescent="0.25">
      <c r="A612" s="160" t="s">
        <v>5</v>
      </c>
      <c r="B612" s="11"/>
      <c r="C612" s="11"/>
      <c r="D612" s="12"/>
      <c r="E612" s="227"/>
      <c r="F612" s="91"/>
      <c r="G612" s="279"/>
      <c r="H612" s="6"/>
      <c r="I612" s="6"/>
    </row>
    <row r="613" spans="1:9" s="78" customFormat="1" ht="42" customHeight="1" x14ac:dyDescent="0.25">
      <c r="A613" s="161" t="s">
        <v>26</v>
      </c>
      <c r="B613" s="13"/>
      <c r="C613" s="13" t="s">
        <v>121</v>
      </c>
      <c r="D613" s="15">
        <f>SUM(D614:D640)</f>
        <v>124711.15223000001</v>
      </c>
      <c r="E613" s="230">
        <f>SUM(E614:E640)</f>
        <v>121545.56154</v>
      </c>
      <c r="F613" s="15">
        <f>SUM(F614:F640)</f>
        <v>121545.56154</v>
      </c>
      <c r="G613" s="264">
        <f t="shared" si="175"/>
        <v>0</v>
      </c>
      <c r="H613" s="15">
        <f t="shared" si="176"/>
        <v>3165.5906900000118</v>
      </c>
      <c r="I613" s="15">
        <f t="shared" si="177"/>
        <v>97.461661901606178</v>
      </c>
    </row>
    <row r="614" spans="1:9" s="78" customFormat="1" ht="57" customHeight="1" x14ac:dyDescent="0.25">
      <c r="A614" s="183" t="s">
        <v>903</v>
      </c>
      <c r="B614" s="21" t="s">
        <v>16</v>
      </c>
      <c r="C614" s="50" t="s">
        <v>922</v>
      </c>
      <c r="D614" s="61">
        <v>17669.379430000001</v>
      </c>
      <c r="E614" s="231">
        <v>17669.379430000001</v>
      </c>
      <c r="F614" s="61">
        <v>17669.379430000001</v>
      </c>
      <c r="G614" s="269">
        <f t="shared" si="175"/>
        <v>0</v>
      </c>
      <c r="H614" s="17">
        <f t="shared" si="176"/>
        <v>0</v>
      </c>
      <c r="I614" s="17">
        <f t="shared" si="177"/>
        <v>100</v>
      </c>
    </row>
    <row r="615" spans="1:9" s="78" customFormat="1" ht="42" customHeight="1" x14ac:dyDescent="0.25">
      <c r="A615" s="183" t="s">
        <v>904</v>
      </c>
      <c r="B615" s="21" t="s">
        <v>16</v>
      </c>
      <c r="C615" s="50" t="s">
        <v>923</v>
      </c>
      <c r="D615" s="61">
        <v>14897.0844</v>
      </c>
      <c r="E615" s="231">
        <v>14897.0844</v>
      </c>
      <c r="F615" s="61">
        <v>14897.0844</v>
      </c>
      <c r="G615" s="269">
        <f t="shared" ref="G615" si="178">E615-F615</f>
        <v>0</v>
      </c>
      <c r="H615" s="17">
        <f t="shared" ref="H615" si="179">D615-F615</f>
        <v>0</v>
      </c>
      <c r="I615" s="17">
        <f t="shared" ref="I615" si="180">F615/D615*100</f>
        <v>100</v>
      </c>
    </row>
    <row r="616" spans="1:9" s="76" customFormat="1" ht="57.75" customHeight="1" x14ac:dyDescent="0.25">
      <c r="A616" s="183" t="s">
        <v>905</v>
      </c>
      <c r="B616" s="21" t="s">
        <v>16</v>
      </c>
      <c r="C616" s="50" t="s">
        <v>924</v>
      </c>
      <c r="D616" s="61">
        <v>2117.7561099999998</v>
      </c>
      <c r="E616" s="231">
        <v>2117.7561099999998</v>
      </c>
      <c r="F616" s="61">
        <v>2117.7561099999998</v>
      </c>
      <c r="G616" s="269">
        <f t="shared" si="175"/>
        <v>0</v>
      </c>
      <c r="H616" s="17">
        <f t="shared" si="176"/>
        <v>0</v>
      </c>
      <c r="I616" s="17">
        <f t="shared" si="177"/>
        <v>100</v>
      </c>
    </row>
    <row r="617" spans="1:9" s="76" customFormat="1" ht="57.75" customHeight="1" x14ac:dyDescent="0.25">
      <c r="A617" s="183" t="s">
        <v>906</v>
      </c>
      <c r="B617" s="21" t="s">
        <v>16</v>
      </c>
      <c r="C617" s="50" t="s">
        <v>925</v>
      </c>
      <c r="D617" s="61">
        <v>492.27193</v>
      </c>
      <c r="E617" s="231">
        <v>492.27193</v>
      </c>
      <c r="F617" s="61">
        <v>492.27193</v>
      </c>
      <c r="G617" s="269">
        <f t="shared" ref="G617:G640" si="181">E617-F617</f>
        <v>0</v>
      </c>
      <c r="H617" s="17">
        <f t="shared" ref="H617:H640" si="182">D617-F617</f>
        <v>0</v>
      </c>
      <c r="I617" s="17">
        <f t="shared" ref="I617:I640" si="183">F617/D617*100</f>
        <v>100</v>
      </c>
    </row>
    <row r="618" spans="1:9" s="76" customFormat="1" ht="57.75" customHeight="1" x14ac:dyDescent="0.25">
      <c r="A618" s="183" t="s">
        <v>907</v>
      </c>
      <c r="B618" s="21" t="s">
        <v>16</v>
      </c>
      <c r="C618" s="50" t="s">
        <v>926</v>
      </c>
      <c r="D618" s="61">
        <v>5094.0564000000004</v>
      </c>
      <c r="E618" s="231">
        <v>5094.0564000000004</v>
      </c>
      <c r="F618" s="61">
        <v>5094.0564000000004</v>
      </c>
      <c r="G618" s="269">
        <f t="shared" si="181"/>
        <v>0</v>
      </c>
      <c r="H618" s="17">
        <f t="shared" si="182"/>
        <v>0</v>
      </c>
      <c r="I618" s="17">
        <f t="shared" si="183"/>
        <v>100</v>
      </c>
    </row>
    <row r="619" spans="1:9" s="76" customFormat="1" ht="41.25" customHeight="1" x14ac:dyDescent="0.25">
      <c r="A619" s="183" t="s">
        <v>908</v>
      </c>
      <c r="B619" s="21" t="s">
        <v>16</v>
      </c>
      <c r="C619" s="50" t="s">
        <v>927</v>
      </c>
      <c r="D619" s="61">
        <v>310.59487999999999</v>
      </c>
      <c r="E619" s="231">
        <v>310.59487999999999</v>
      </c>
      <c r="F619" s="61">
        <v>310.59487999999999</v>
      </c>
      <c r="G619" s="269">
        <f t="shared" si="181"/>
        <v>0</v>
      </c>
      <c r="H619" s="17">
        <f t="shared" si="182"/>
        <v>0</v>
      </c>
      <c r="I619" s="17">
        <f t="shared" si="183"/>
        <v>100</v>
      </c>
    </row>
    <row r="620" spans="1:9" s="76" customFormat="1" ht="41.25" customHeight="1" x14ac:dyDescent="0.25">
      <c r="A620" s="183" t="s">
        <v>909</v>
      </c>
      <c r="B620" s="21" t="s">
        <v>16</v>
      </c>
      <c r="C620" s="50" t="s">
        <v>928</v>
      </c>
      <c r="D620" s="61">
        <v>331.30331999999999</v>
      </c>
      <c r="E620" s="231">
        <v>331.30331999999999</v>
      </c>
      <c r="F620" s="61">
        <v>331.30331999999999</v>
      </c>
      <c r="G620" s="269">
        <f t="shared" si="181"/>
        <v>0</v>
      </c>
      <c r="H620" s="17">
        <f t="shared" si="182"/>
        <v>0</v>
      </c>
      <c r="I620" s="17">
        <f t="shared" si="183"/>
        <v>100</v>
      </c>
    </row>
    <row r="621" spans="1:9" s="76" customFormat="1" ht="41.25" customHeight="1" x14ac:dyDescent="0.25">
      <c r="A621" s="183" t="s">
        <v>910</v>
      </c>
      <c r="B621" s="21" t="s">
        <v>16</v>
      </c>
      <c r="C621" s="50" t="s">
        <v>929</v>
      </c>
      <c r="D621" s="61">
        <v>414.12732</v>
      </c>
      <c r="E621" s="231">
        <v>414.12732</v>
      </c>
      <c r="F621" s="61">
        <v>414.12732</v>
      </c>
      <c r="G621" s="269">
        <f t="shared" si="181"/>
        <v>0</v>
      </c>
      <c r="H621" s="17">
        <f t="shared" si="182"/>
        <v>0</v>
      </c>
      <c r="I621" s="17">
        <f t="shared" si="183"/>
        <v>100</v>
      </c>
    </row>
    <row r="622" spans="1:9" s="76" customFormat="1" ht="41.25" customHeight="1" x14ac:dyDescent="0.25">
      <c r="A622" s="183" t="s">
        <v>911</v>
      </c>
      <c r="B622" s="21" t="s">
        <v>16</v>
      </c>
      <c r="C622" s="50" t="s">
        <v>930</v>
      </c>
      <c r="D622" s="61">
        <v>2891.1468</v>
      </c>
      <c r="E622" s="231">
        <v>2891.1468</v>
      </c>
      <c r="F622" s="61">
        <v>2891.1468</v>
      </c>
      <c r="G622" s="269">
        <f t="shared" si="181"/>
        <v>0</v>
      </c>
      <c r="H622" s="17">
        <f t="shared" si="182"/>
        <v>0</v>
      </c>
      <c r="I622" s="17">
        <f t="shared" si="183"/>
        <v>100</v>
      </c>
    </row>
    <row r="623" spans="1:9" s="76" customFormat="1" ht="46.5" customHeight="1" x14ac:dyDescent="0.25">
      <c r="A623" s="183" t="s">
        <v>912</v>
      </c>
      <c r="B623" s="21" t="s">
        <v>16</v>
      </c>
      <c r="C623" s="50" t="s">
        <v>931</v>
      </c>
      <c r="D623" s="61">
        <v>742.81120999999996</v>
      </c>
      <c r="E623" s="231">
        <v>742.81120999999996</v>
      </c>
      <c r="F623" s="61">
        <v>742.81120999999996</v>
      </c>
      <c r="G623" s="269">
        <f t="shared" si="181"/>
        <v>0</v>
      </c>
      <c r="H623" s="17">
        <f t="shared" si="182"/>
        <v>0</v>
      </c>
      <c r="I623" s="17">
        <f t="shared" si="183"/>
        <v>100</v>
      </c>
    </row>
    <row r="624" spans="1:9" s="75" customFormat="1" ht="46.5" customHeight="1" x14ac:dyDescent="0.3">
      <c r="A624" s="183" t="s">
        <v>913</v>
      </c>
      <c r="B624" s="21" t="s">
        <v>16</v>
      </c>
      <c r="C624" s="50" t="s">
        <v>932</v>
      </c>
      <c r="D624" s="61">
        <v>555.35108000000002</v>
      </c>
      <c r="E624" s="231">
        <v>555.35108000000002</v>
      </c>
      <c r="F624" s="61">
        <v>555.35108000000002</v>
      </c>
      <c r="G624" s="269">
        <f t="shared" si="181"/>
        <v>0</v>
      </c>
      <c r="H624" s="17">
        <f t="shared" si="182"/>
        <v>0</v>
      </c>
      <c r="I624" s="17">
        <f t="shared" si="183"/>
        <v>100</v>
      </c>
    </row>
    <row r="625" spans="1:9" s="75" customFormat="1" ht="46.5" customHeight="1" x14ac:dyDescent="0.3">
      <c r="A625" s="183" t="s">
        <v>914</v>
      </c>
      <c r="B625" s="21" t="s">
        <v>16</v>
      </c>
      <c r="C625" s="50" t="s">
        <v>933</v>
      </c>
      <c r="D625" s="61">
        <v>1914.9694099999999</v>
      </c>
      <c r="E625" s="231">
        <v>0</v>
      </c>
      <c r="F625" s="61">
        <v>0</v>
      </c>
      <c r="G625" s="269">
        <f t="shared" si="181"/>
        <v>0</v>
      </c>
      <c r="H625" s="17">
        <f t="shared" si="182"/>
        <v>1914.9694099999999</v>
      </c>
      <c r="I625" s="17">
        <f t="shared" si="183"/>
        <v>0</v>
      </c>
    </row>
    <row r="626" spans="1:9" s="75" customFormat="1" ht="42.75" customHeight="1" x14ac:dyDescent="0.3">
      <c r="A626" s="183" t="s">
        <v>915</v>
      </c>
      <c r="B626" s="21" t="s">
        <v>16</v>
      </c>
      <c r="C626" s="50" t="s">
        <v>934</v>
      </c>
      <c r="D626" s="61">
        <v>1489.8079600000001</v>
      </c>
      <c r="E626" s="231">
        <v>1489.8079600000001</v>
      </c>
      <c r="F626" s="61">
        <v>1489.8079600000001</v>
      </c>
      <c r="G626" s="269">
        <f t="shared" si="181"/>
        <v>0</v>
      </c>
      <c r="H626" s="17">
        <f t="shared" si="182"/>
        <v>0</v>
      </c>
      <c r="I626" s="17">
        <f t="shared" si="183"/>
        <v>100</v>
      </c>
    </row>
    <row r="627" spans="1:9" s="75" customFormat="1" ht="42.75" customHeight="1" x14ac:dyDescent="0.3">
      <c r="A627" s="183" t="s">
        <v>916</v>
      </c>
      <c r="B627" s="21" t="s">
        <v>16</v>
      </c>
      <c r="C627" s="50" t="s">
        <v>935</v>
      </c>
      <c r="D627" s="61">
        <v>2618.8431799999998</v>
      </c>
      <c r="E627" s="231">
        <v>2618.8431799999998</v>
      </c>
      <c r="F627" s="61">
        <v>2618.8431799999998</v>
      </c>
      <c r="G627" s="269">
        <f t="shared" si="181"/>
        <v>0</v>
      </c>
      <c r="H627" s="17">
        <f t="shared" si="182"/>
        <v>0</v>
      </c>
      <c r="I627" s="17">
        <f t="shared" si="183"/>
        <v>100</v>
      </c>
    </row>
    <row r="628" spans="1:9" s="75" customFormat="1" ht="42.75" customHeight="1" x14ac:dyDescent="0.3">
      <c r="A628" s="183" t="s">
        <v>917</v>
      </c>
      <c r="B628" s="21" t="s">
        <v>16</v>
      </c>
      <c r="C628" s="50" t="s">
        <v>936</v>
      </c>
      <c r="D628" s="61">
        <v>670.17444</v>
      </c>
      <c r="E628" s="231">
        <v>670.17444</v>
      </c>
      <c r="F628" s="61">
        <v>670.17444</v>
      </c>
      <c r="G628" s="269">
        <f t="shared" si="181"/>
        <v>0</v>
      </c>
      <c r="H628" s="17">
        <f t="shared" si="182"/>
        <v>0</v>
      </c>
      <c r="I628" s="17">
        <f t="shared" si="183"/>
        <v>100</v>
      </c>
    </row>
    <row r="629" spans="1:9" s="75" customFormat="1" ht="42.75" customHeight="1" x14ac:dyDescent="0.3">
      <c r="A629" s="183" t="s">
        <v>918</v>
      </c>
      <c r="B629" s="21" t="s">
        <v>16</v>
      </c>
      <c r="C629" s="50" t="s">
        <v>937</v>
      </c>
      <c r="D629" s="61">
        <v>14179.093779999999</v>
      </c>
      <c r="E629" s="231">
        <v>14179.093779999999</v>
      </c>
      <c r="F629" s="61">
        <v>14179.093779999999</v>
      </c>
      <c r="G629" s="269">
        <f t="shared" si="181"/>
        <v>0</v>
      </c>
      <c r="H629" s="17">
        <f t="shared" si="182"/>
        <v>0</v>
      </c>
      <c r="I629" s="17">
        <f t="shared" si="183"/>
        <v>100</v>
      </c>
    </row>
    <row r="630" spans="1:9" s="75" customFormat="1" ht="42.75" customHeight="1" x14ac:dyDescent="0.3">
      <c r="A630" s="183" t="s">
        <v>919</v>
      </c>
      <c r="B630" s="21" t="s">
        <v>16</v>
      </c>
      <c r="C630" s="50" t="s">
        <v>938</v>
      </c>
      <c r="D630" s="61">
        <v>4490.2997599999999</v>
      </c>
      <c r="E630" s="231">
        <v>4490.2997599999999</v>
      </c>
      <c r="F630" s="61">
        <v>4490.2997599999999</v>
      </c>
      <c r="G630" s="269">
        <f t="shared" si="181"/>
        <v>0</v>
      </c>
      <c r="H630" s="17">
        <f t="shared" si="182"/>
        <v>0</v>
      </c>
      <c r="I630" s="17">
        <f t="shared" si="183"/>
        <v>100</v>
      </c>
    </row>
    <row r="631" spans="1:9" s="75" customFormat="1" ht="69" customHeight="1" x14ac:dyDescent="0.3">
      <c r="A631" s="183" t="s">
        <v>920</v>
      </c>
      <c r="B631" s="21" t="s">
        <v>16</v>
      </c>
      <c r="C631" s="50" t="s">
        <v>939</v>
      </c>
      <c r="D631" s="61">
        <v>1250.6212800000001</v>
      </c>
      <c r="E631" s="231">
        <v>0</v>
      </c>
      <c r="F631" s="61">
        <v>0</v>
      </c>
      <c r="G631" s="269">
        <f t="shared" si="181"/>
        <v>0</v>
      </c>
      <c r="H631" s="17">
        <f t="shared" si="182"/>
        <v>1250.6212800000001</v>
      </c>
      <c r="I631" s="17">
        <f t="shared" si="183"/>
        <v>0</v>
      </c>
    </row>
    <row r="632" spans="1:9" s="75" customFormat="1" ht="42.75" customHeight="1" x14ac:dyDescent="0.3">
      <c r="A632" s="183" t="s">
        <v>375</v>
      </c>
      <c r="B632" s="21" t="s">
        <v>16</v>
      </c>
      <c r="C632" s="50" t="s">
        <v>383</v>
      </c>
      <c r="D632" s="61">
        <v>40276.414270000001</v>
      </c>
      <c r="E632" s="231">
        <v>40276.414270000001</v>
      </c>
      <c r="F632" s="61">
        <v>40276.414270000001</v>
      </c>
      <c r="G632" s="269">
        <f t="shared" si="181"/>
        <v>0</v>
      </c>
      <c r="H632" s="17">
        <f t="shared" si="182"/>
        <v>0</v>
      </c>
      <c r="I632" s="17">
        <f t="shared" si="183"/>
        <v>100</v>
      </c>
    </row>
    <row r="633" spans="1:9" s="75" customFormat="1" ht="42.75" customHeight="1" x14ac:dyDescent="0.3">
      <c r="A633" s="183" t="s">
        <v>376</v>
      </c>
      <c r="B633" s="21" t="s">
        <v>16</v>
      </c>
      <c r="C633" s="50" t="s">
        <v>384</v>
      </c>
      <c r="D633" s="61">
        <v>5251.2106199999998</v>
      </c>
      <c r="E633" s="231">
        <v>5251.2106199999998</v>
      </c>
      <c r="F633" s="61">
        <v>5251.2106199999998</v>
      </c>
      <c r="G633" s="269">
        <f t="shared" si="181"/>
        <v>0</v>
      </c>
      <c r="H633" s="17">
        <f t="shared" si="182"/>
        <v>0</v>
      </c>
      <c r="I633" s="17">
        <f t="shared" si="183"/>
        <v>100</v>
      </c>
    </row>
    <row r="634" spans="1:9" s="75" customFormat="1" ht="42.75" customHeight="1" x14ac:dyDescent="0.3">
      <c r="A634" s="183" t="s">
        <v>377</v>
      </c>
      <c r="B634" s="21" t="s">
        <v>16</v>
      </c>
      <c r="C634" s="50" t="s">
        <v>385</v>
      </c>
      <c r="D634" s="61">
        <v>2978.7673100000002</v>
      </c>
      <c r="E634" s="231">
        <v>2978.7673100000002</v>
      </c>
      <c r="F634" s="61">
        <v>2978.7673100000002</v>
      </c>
      <c r="G634" s="269">
        <f t="shared" si="181"/>
        <v>0</v>
      </c>
      <c r="H634" s="17">
        <f t="shared" si="182"/>
        <v>0</v>
      </c>
      <c r="I634" s="17">
        <f t="shared" si="183"/>
        <v>100</v>
      </c>
    </row>
    <row r="635" spans="1:9" s="75" customFormat="1" ht="42.75" customHeight="1" x14ac:dyDescent="0.3">
      <c r="A635" s="183" t="s">
        <v>378</v>
      </c>
      <c r="B635" s="21" t="s">
        <v>16</v>
      </c>
      <c r="C635" s="50" t="s">
        <v>386</v>
      </c>
      <c r="D635" s="61">
        <v>166.13085000000001</v>
      </c>
      <c r="E635" s="231">
        <v>166.13085000000001</v>
      </c>
      <c r="F635" s="61">
        <v>166.13085000000001</v>
      </c>
      <c r="G635" s="269">
        <f t="shared" si="181"/>
        <v>0</v>
      </c>
      <c r="H635" s="17">
        <f t="shared" si="182"/>
        <v>0</v>
      </c>
      <c r="I635" s="17">
        <f t="shared" si="183"/>
        <v>100</v>
      </c>
    </row>
    <row r="636" spans="1:9" ht="42.75" customHeight="1" x14ac:dyDescent="0.25">
      <c r="A636" s="183" t="s">
        <v>379</v>
      </c>
      <c r="B636" s="21" t="s">
        <v>16</v>
      </c>
      <c r="C636" s="50" t="s">
        <v>387</v>
      </c>
      <c r="D636" s="61">
        <v>657.32534999999996</v>
      </c>
      <c r="E636" s="231">
        <v>657.32534999999996</v>
      </c>
      <c r="F636" s="61">
        <v>657.32534999999996</v>
      </c>
      <c r="G636" s="269">
        <f t="shared" si="181"/>
        <v>0</v>
      </c>
      <c r="H636" s="17">
        <f t="shared" si="182"/>
        <v>0</v>
      </c>
      <c r="I636" s="17">
        <f t="shared" si="183"/>
        <v>100</v>
      </c>
    </row>
    <row r="637" spans="1:9" s="77" customFormat="1" ht="42.75" customHeight="1" x14ac:dyDescent="0.25">
      <c r="A637" s="183" t="s">
        <v>380</v>
      </c>
      <c r="B637" s="21" t="s">
        <v>16</v>
      </c>
      <c r="C637" s="50" t="s">
        <v>388</v>
      </c>
      <c r="D637" s="61">
        <v>487.71978000000001</v>
      </c>
      <c r="E637" s="231">
        <v>487.71978000000001</v>
      </c>
      <c r="F637" s="61">
        <v>487.71978000000001</v>
      </c>
      <c r="G637" s="269">
        <f t="shared" si="181"/>
        <v>0</v>
      </c>
      <c r="H637" s="17">
        <f t="shared" si="182"/>
        <v>0</v>
      </c>
      <c r="I637" s="17">
        <f t="shared" si="183"/>
        <v>100</v>
      </c>
    </row>
    <row r="638" spans="1:9" ht="48.75" customHeight="1" x14ac:dyDescent="0.25">
      <c r="A638" s="183" t="s">
        <v>381</v>
      </c>
      <c r="B638" s="21" t="s">
        <v>16</v>
      </c>
      <c r="C638" s="50" t="s">
        <v>389</v>
      </c>
      <c r="D638" s="61">
        <v>2016.2211600000001</v>
      </c>
      <c r="E638" s="231">
        <v>2016.2211600000001</v>
      </c>
      <c r="F638" s="61">
        <v>2016.2211600000001</v>
      </c>
      <c r="G638" s="269">
        <f t="shared" si="181"/>
        <v>0</v>
      </c>
      <c r="H638" s="17">
        <f t="shared" si="182"/>
        <v>0</v>
      </c>
      <c r="I638" s="17">
        <f t="shared" si="183"/>
        <v>100</v>
      </c>
    </row>
    <row r="639" spans="1:9" ht="47.25" customHeight="1" x14ac:dyDescent="0.25">
      <c r="A639" s="183" t="s">
        <v>382</v>
      </c>
      <c r="B639" s="21" t="s">
        <v>16</v>
      </c>
      <c r="C639" s="50" t="s">
        <v>390</v>
      </c>
      <c r="D639" s="61">
        <v>624.53963999999996</v>
      </c>
      <c r="E639" s="231">
        <v>624.53963999999996</v>
      </c>
      <c r="F639" s="61">
        <v>624.53963999999996</v>
      </c>
      <c r="G639" s="269">
        <f t="shared" si="181"/>
        <v>0</v>
      </c>
      <c r="H639" s="17">
        <f t="shared" si="182"/>
        <v>0</v>
      </c>
      <c r="I639" s="17">
        <f t="shared" si="183"/>
        <v>100</v>
      </c>
    </row>
    <row r="640" spans="1:9" ht="48.75" customHeight="1" x14ac:dyDescent="0.25">
      <c r="A640" s="183" t="s">
        <v>921</v>
      </c>
      <c r="B640" s="21" t="s">
        <v>16</v>
      </c>
      <c r="C640" s="50" t="s">
        <v>940</v>
      </c>
      <c r="D640" s="61">
        <v>123.13056</v>
      </c>
      <c r="E640" s="231">
        <v>123.13056</v>
      </c>
      <c r="F640" s="61">
        <v>123.13056</v>
      </c>
      <c r="G640" s="269">
        <f t="shared" si="181"/>
        <v>0</v>
      </c>
      <c r="H640" s="17">
        <f t="shared" si="182"/>
        <v>0</v>
      </c>
      <c r="I640" s="17">
        <f t="shared" si="183"/>
        <v>100</v>
      </c>
    </row>
    <row r="641" spans="1:9" ht="41.25" customHeight="1" x14ac:dyDescent="0.25">
      <c r="A641" s="161" t="s">
        <v>28</v>
      </c>
      <c r="B641" s="13"/>
      <c r="C641" s="13" t="s">
        <v>120</v>
      </c>
      <c r="D641" s="15">
        <f>SUM(D642:D655)</f>
        <v>9832.730160000001</v>
      </c>
      <c r="E641" s="230">
        <f>SUM(E642:E655)</f>
        <v>9832.730160000001</v>
      </c>
      <c r="F641" s="15">
        <f>SUM(F642:F655)</f>
        <v>9832.730160000001</v>
      </c>
      <c r="G641" s="264">
        <f t="shared" si="175"/>
        <v>0</v>
      </c>
      <c r="H641" s="15">
        <f t="shared" si="176"/>
        <v>0</v>
      </c>
      <c r="I641" s="15">
        <f t="shared" si="177"/>
        <v>100</v>
      </c>
    </row>
    <row r="642" spans="1:9" ht="41.25" customHeight="1" x14ac:dyDescent="0.25">
      <c r="A642" s="183" t="s">
        <v>941</v>
      </c>
      <c r="B642" s="62">
        <v>441</v>
      </c>
      <c r="C642" s="50" t="s">
        <v>952</v>
      </c>
      <c r="D642" s="61">
        <v>185.02606</v>
      </c>
      <c r="E642" s="231">
        <v>185.02606</v>
      </c>
      <c r="F642" s="61">
        <v>185.02606</v>
      </c>
      <c r="G642" s="265">
        <f t="shared" ref="G642:G643" si="184">E642-F642</f>
        <v>0</v>
      </c>
      <c r="H642" s="18">
        <f t="shared" ref="H642:H643" si="185">D642-F642</f>
        <v>0</v>
      </c>
      <c r="I642" s="18">
        <f t="shared" ref="I642:I643" si="186">F642/D642*100</f>
        <v>100</v>
      </c>
    </row>
    <row r="643" spans="1:9" ht="41.25" customHeight="1" x14ac:dyDescent="0.25">
      <c r="A643" s="183" t="s">
        <v>391</v>
      </c>
      <c r="B643" s="62">
        <v>441</v>
      </c>
      <c r="C643" s="50" t="s">
        <v>239</v>
      </c>
      <c r="D643" s="61">
        <v>1481.6829499999999</v>
      </c>
      <c r="E643" s="231">
        <v>1481.6829499999999</v>
      </c>
      <c r="F643" s="61">
        <v>1481.6829499999999</v>
      </c>
      <c r="G643" s="265">
        <f t="shared" si="184"/>
        <v>0</v>
      </c>
      <c r="H643" s="18">
        <f t="shared" si="185"/>
        <v>0</v>
      </c>
      <c r="I643" s="18">
        <f t="shared" si="186"/>
        <v>100</v>
      </c>
    </row>
    <row r="644" spans="1:9" ht="41.25" customHeight="1" x14ac:dyDescent="0.25">
      <c r="A644" s="183" t="s">
        <v>392</v>
      </c>
      <c r="B644" s="62">
        <v>441</v>
      </c>
      <c r="C644" s="50" t="s">
        <v>295</v>
      </c>
      <c r="D644" s="61">
        <v>99.580619999999996</v>
      </c>
      <c r="E644" s="231">
        <v>99.580619999999996</v>
      </c>
      <c r="F644" s="61">
        <v>99.580619999999996</v>
      </c>
      <c r="G644" s="265">
        <f t="shared" ref="G644:G655" si="187">E644-F644</f>
        <v>0</v>
      </c>
      <c r="H644" s="18">
        <f t="shared" ref="H644:H655" si="188">D644-F644</f>
        <v>0</v>
      </c>
      <c r="I644" s="18">
        <f t="shared" ref="I644:I655" si="189">F644/D644*100</f>
        <v>100</v>
      </c>
    </row>
    <row r="645" spans="1:9" ht="61.5" customHeight="1" x14ac:dyDescent="0.25">
      <c r="A645" s="183" t="s">
        <v>942</v>
      </c>
      <c r="B645" s="62">
        <v>441</v>
      </c>
      <c r="C645" s="50" t="s">
        <v>953</v>
      </c>
      <c r="D645" s="61">
        <v>155.21449000000001</v>
      </c>
      <c r="E645" s="231">
        <v>155.21449000000001</v>
      </c>
      <c r="F645" s="61">
        <v>155.21449000000001</v>
      </c>
      <c r="G645" s="265">
        <f t="shared" si="187"/>
        <v>0</v>
      </c>
      <c r="H645" s="18">
        <f t="shared" si="188"/>
        <v>0</v>
      </c>
      <c r="I645" s="18">
        <f t="shared" si="189"/>
        <v>100</v>
      </c>
    </row>
    <row r="646" spans="1:9" ht="84" customHeight="1" x14ac:dyDescent="0.25">
      <c r="A646" s="183" t="s">
        <v>943</v>
      </c>
      <c r="B646" s="62">
        <v>441</v>
      </c>
      <c r="C646" s="50" t="s">
        <v>954</v>
      </c>
      <c r="D646" s="61">
        <v>3015.1744199999998</v>
      </c>
      <c r="E646" s="231">
        <v>3015.1744199999998</v>
      </c>
      <c r="F646" s="61">
        <v>3015.1744199999998</v>
      </c>
      <c r="G646" s="265">
        <f t="shared" si="187"/>
        <v>0</v>
      </c>
      <c r="H646" s="18">
        <f t="shared" si="188"/>
        <v>0</v>
      </c>
      <c r="I646" s="18">
        <f t="shared" si="189"/>
        <v>100</v>
      </c>
    </row>
    <row r="647" spans="1:9" ht="60" customHeight="1" x14ac:dyDescent="0.25">
      <c r="A647" s="183" t="s">
        <v>944</v>
      </c>
      <c r="B647" s="62">
        <v>441</v>
      </c>
      <c r="C647" s="50" t="s">
        <v>955</v>
      </c>
      <c r="D647" s="61">
        <v>386.39080999999999</v>
      </c>
      <c r="E647" s="231">
        <v>386.39080999999999</v>
      </c>
      <c r="F647" s="61">
        <v>386.39080999999999</v>
      </c>
      <c r="G647" s="265">
        <f t="shared" si="187"/>
        <v>0</v>
      </c>
      <c r="H647" s="18">
        <f t="shared" si="188"/>
        <v>0</v>
      </c>
      <c r="I647" s="18">
        <f t="shared" si="189"/>
        <v>100</v>
      </c>
    </row>
    <row r="648" spans="1:9" ht="57.75" customHeight="1" x14ac:dyDescent="0.25">
      <c r="A648" s="183" t="s">
        <v>945</v>
      </c>
      <c r="B648" s="62">
        <v>441</v>
      </c>
      <c r="C648" s="50" t="s">
        <v>956</v>
      </c>
      <c r="D648" s="61">
        <v>1107.4936499999999</v>
      </c>
      <c r="E648" s="231">
        <v>1107.4936499999999</v>
      </c>
      <c r="F648" s="61">
        <v>1107.4936499999999</v>
      </c>
      <c r="G648" s="265">
        <f t="shared" si="187"/>
        <v>0</v>
      </c>
      <c r="H648" s="18">
        <f t="shared" si="188"/>
        <v>0</v>
      </c>
      <c r="I648" s="18">
        <f t="shared" si="189"/>
        <v>100</v>
      </c>
    </row>
    <row r="649" spans="1:9" ht="41.25" customHeight="1" x14ac:dyDescent="0.25">
      <c r="A649" s="183" t="s">
        <v>946</v>
      </c>
      <c r="B649" s="62">
        <v>441</v>
      </c>
      <c r="C649" s="50" t="s">
        <v>957</v>
      </c>
      <c r="D649" s="61">
        <v>734.71532000000002</v>
      </c>
      <c r="E649" s="231">
        <v>734.71532000000002</v>
      </c>
      <c r="F649" s="61">
        <v>734.71532000000002</v>
      </c>
      <c r="G649" s="265">
        <f t="shared" si="187"/>
        <v>0</v>
      </c>
      <c r="H649" s="18">
        <f t="shared" si="188"/>
        <v>0</v>
      </c>
      <c r="I649" s="18">
        <f t="shared" si="189"/>
        <v>100</v>
      </c>
    </row>
    <row r="650" spans="1:9" ht="41.25" customHeight="1" x14ac:dyDescent="0.25">
      <c r="A650" s="183" t="s">
        <v>947</v>
      </c>
      <c r="B650" s="62">
        <v>441</v>
      </c>
      <c r="C650" s="50" t="s">
        <v>958</v>
      </c>
      <c r="D650" s="61">
        <v>599.99699999999996</v>
      </c>
      <c r="E650" s="231">
        <v>599.99699999999996</v>
      </c>
      <c r="F650" s="61">
        <v>599.99699999999996</v>
      </c>
      <c r="G650" s="265">
        <f t="shared" si="187"/>
        <v>0</v>
      </c>
      <c r="H650" s="18">
        <f t="shared" si="188"/>
        <v>0</v>
      </c>
      <c r="I650" s="18">
        <f t="shared" si="189"/>
        <v>100</v>
      </c>
    </row>
    <row r="651" spans="1:9" ht="41.25" customHeight="1" x14ac:dyDescent="0.25">
      <c r="A651" s="183" t="s">
        <v>393</v>
      </c>
      <c r="B651" s="62">
        <v>441</v>
      </c>
      <c r="C651" s="50" t="s">
        <v>296</v>
      </c>
      <c r="D651" s="61">
        <v>70.243709999999993</v>
      </c>
      <c r="E651" s="231">
        <v>70.243709999999993</v>
      </c>
      <c r="F651" s="61">
        <v>70.243709999999993</v>
      </c>
      <c r="G651" s="265">
        <f t="shared" si="187"/>
        <v>0</v>
      </c>
      <c r="H651" s="18">
        <f t="shared" si="188"/>
        <v>0</v>
      </c>
      <c r="I651" s="18">
        <f t="shared" si="189"/>
        <v>100</v>
      </c>
    </row>
    <row r="652" spans="1:9" ht="41.25" customHeight="1" x14ac:dyDescent="0.25">
      <c r="A652" s="183" t="s">
        <v>948</v>
      </c>
      <c r="B652" s="62">
        <v>441</v>
      </c>
      <c r="C652" s="50" t="s">
        <v>959</v>
      </c>
      <c r="D652" s="61">
        <v>298.13567</v>
      </c>
      <c r="E652" s="231">
        <v>298.13567</v>
      </c>
      <c r="F652" s="61">
        <v>298.13567</v>
      </c>
      <c r="G652" s="265">
        <f t="shared" si="187"/>
        <v>0</v>
      </c>
      <c r="H652" s="18">
        <f t="shared" si="188"/>
        <v>0</v>
      </c>
      <c r="I652" s="18">
        <f t="shared" si="189"/>
        <v>100</v>
      </c>
    </row>
    <row r="653" spans="1:9" ht="41.25" customHeight="1" x14ac:dyDescent="0.25">
      <c r="A653" s="183" t="s">
        <v>949</v>
      </c>
      <c r="B653" s="62">
        <v>441</v>
      </c>
      <c r="C653" s="50" t="s">
        <v>960</v>
      </c>
      <c r="D653" s="61">
        <v>1383.84385</v>
      </c>
      <c r="E653" s="231">
        <v>1383.84385</v>
      </c>
      <c r="F653" s="61">
        <v>1383.84385</v>
      </c>
      <c r="G653" s="265">
        <f t="shared" si="187"/>
        <v>0</v>
      </c>
      <c r="H653" s="18">
        <f t="shared" si="188"/>
        <v>0</v>
      </c>
      <c r="I653" s="18">
        <f t="shared" si="189"/>
        <v>100</v>
      </c>
    </row>
    <row r="654" spans="1:9" ht="41.25" customHeight="1" x14ac:dyDescent="0.25">
      <c r="A654" s="183" t="s">
        <v>950</v>
      </c>
      <c r="B654" s="62">
        <v>441</v>
      </c>
      <c r="C654" s="50" t="s">
        <v>961</v>
      </c>
      <c r="D654" s="61">
        <v>164.43120999999999</v>
      </c>
      <c r="E654" s="231">
        <v>164.43120999999999</v>
      </c>
      <c r="F654" s="61">
        <v>164.43120999999999</v>
      </c>
      <c r="G654" s="265">
        <f t="shared" si="187"/>
        <v>0</v>
      </c>
      <c r="H654" s="18">
        <f t="shared" si="188"/>
        <v>0</v>
      </c>
      <c r="I654" s="18">
        <f t="shared" si="189"/>
        <v>100</v>
      </c>
    </row>
    <row r="655" spans="1:9" ht="45.75" customHeight="1" x14ac:dyDescent="0.25">
      <c r="A655" s="183" t="s">
        <v>951</v>
      </c>
      <c r="B655" s="62">
        <v>441</v>
      </c>
      <c r="C655" s="50" t="s">
        <v>962</v>
      </c>
      <c r="D655" s="61">
        <v>150.8004</v>
      </c>
      <c r="E655" s="231">
        <v>150.8004</v>
      </c>
      <c r="F655" s="61">
        <v>150.8004</v>
      </c>
      <c r="G655" s="265">
        <f t="shared" si="187"/>
        <v>0</v>
      </c>
      <c r="H655" s="18">
        <f t="shared" si="188"/>
        <v>0</v>
      </c>
      <c r="I655" s="18">
        <f t="shared" si="189"/>
        <v>100</v>
      </c>
    </row>
    <row r="656" spans="1:9" s="78" customFormat="1" ht="46.5" customHeight="1" x14ac:dyDescent="0.25">
      <c r="A656" s="161" t="s">
        <v>27</v>
      </c>
      <c r="B656" s="13"/>
      <c r="C656" s="13" t="s">
        <v>119</v>
      </c>
      <c r="D656" s="15">
        <f>SUM(D657:D658)</f>
        <v>45738.846890000001</v>
      </c>
      <c r="E656" s="230">
        <f>SUM(E657:E658)</f>
        <v>45738.846890000001</v>
      </c>
      <c r="F656" s="15">
        <f>SUM(F657:F658)</f>
        <v>45738.846890000001</v>
      </c>
      <c r="G656" s="264">
        <f t="shared" ref="G656:G658" si="190">E656-F656</f>
        <v>0</v>
      </c>
      <c r="H656" s="15">
        <f t="shared" ref="H656:H658" si="191">D656-F656</f>
        <v>0</v>
      </c>
      <c r="I656" s="15">
        <f t="shared" ref="I656" si="192">F656/D656*100</f>
        <v>100</v>
      </c>
    </row>
    <row r="657" spans="1:9" s="78" customFormat="1" ht="78.75" customHeight="1" x14ac:dyDescent="0.25">
      <c r="A657" s="183" t="s">
        <v>963</v>
      </c>
      <c r="B657" s="57">
        <v>441</v>
      </c>
      <c r="C657" s="50" t="s">
        <v>965</v>
      </c>
      <c r="D657" s="61">
        <v>1833.2546</v>
      </c>
      <c r="E657" s="231">
        <v>1833.2546</v>
      </c>
      <c r="F657" s="61">
        <v>1833.2546</v>
      </c>
      <c r="G657" s="269">
        <f t="shared" ref="G657" si="193">E657-F657</f>
        <v>0</v>
      </c>
      <c r="H657" s="17">
        <f t="shared" ref="H657" si="194">D657-F657</f>
        <v>0</v>
      </c>
      <c r="I657" s="17">
        <f>F657/D657*100</f>
        <v>100</v>
      </c>
    </row>
    <row r="658" spans="1:9" s="78" customFormat="1" ht="84" customHeight="1" x14ac:dyDescent="0.25">
      <c r="A658" s="183" t="s">
        <v>964</v>
      </c>
      <c r="B658" s="57">
        <v>441</v>
      </c>
      <c r="C658" s="50" t="s">
        <v>260</v>
      </c>
      <c r="D658" s="61">
        <v>43905.592290000001</v>
      </c>
      <c r="E658" s="231">
        <v>43905.592290000001</v>
      </c>
      <c r="F658" s="61">
        <v>43905.592290000001</v>
      </c>
      <c r="G658" s="269">
        <f t="shared" si="190"/>
        <v>0</v>
      </c>
      <c r="H658" s="17">
        <f t="shared" si="191"/>
        <v>0</v>
      </c>
      <c r="I658" s="17">
        <f>F658/D658*100</f>
        <v>100</v>
      </c>
    </row>
    <row r="659" spans="1:9" s="78" customFormat="1" ht="59.25" customHeight="1" x14ac:dyDescent="0.25">
      <c r="A659" s="210" t="s">
        <v>57</v>
      </c>
      <c r="B659" s="211"/>
      <c r="C659" s="211"/>
      <c r="D659" s="211"/>
      <c r="E659" s="211"/>
      <c r="F659" s="211"/>
      <c r="G659" s="211"/>
      <c r="H659" s="211"/>
      <c r="I659" s="211"/>
    </row>
    <row r="660" spans="1:9" s="78" customFormat="1" ht="34.5" customHeight="1" x14ac:dyDescent="0.25">
      <c r="A660" s="159" t="s">
        <v>1</v>
      </c>
      <c r="B660" s="32"/>
      <c r="C660" s="109">
        <v>1500000000</v>
      </c>
      <c r="D660" s="110">
        <f>D662+D670+D673+D675+D677</f>
        <v>81588.186459999997</v>
      </c>
      <c r="E660" s="110">
        <f t="shared" ref="E660:F660" si="195">E662+E670+E673+E675+E677</f>
        <v>81552.040059999999</v>
      </c>
      <c r="F660" s="110">
        <f t="shared" si="195"/>
        <v>81552.040059999999</v>
      </c>
      <c r="G660" s="281">
        <f>E660-F660</f>
        <v>0</v>
      </c>
      <c r="H660" s="110">
        <f t="shared" ref="H660" si="196">D660-F660</f>
        <v>36.146399999997811</v>
      </c>
      <c r="I660" s="110">
        <f>F660/D660*100</f>
        <v>99.955696527195499</v>
      </c>
    </row>
    <row r="661" spans="1:9" s="78" customFormat="1" ht="39" customHeight="1" x14ac:dyDescent="0.25">
      <c r="A661" s="160" t="s">
        <v>5</v>
      </c>
      <c r="B661" s="33"/>
      <c r="C661" s="34"/>
      <c r="D661" s="35"/>
      <c r="E661" s="245"/>
      <c r="F661" s="100"/>
      <c r="G661" s="282"/>
      <c r="H661" s="35"/>
      <c r="I661" s="35"/>
    </row>
    <row r="662" spans="1:9" ht="49.5" customHeight="1" x14ac:dyDescent="0.25">
      <c r="A662" s="161" t="s">
        <v>29</v>
      </c>
      <c r="B662" s="13"/>
      <c r="C662" s="36" t="s">
        <v>122</v>
      </c>
      <c r="D662" s="15">
        <f>SUM(D663:D669)</f>
        <v>76994.642129999993</v>
      </c>
      <c r="E662" s="230">
        <f>SUM(E663:E669)</f>
        <v>76994.642129999993</v>
      </c>
      <c r="F662" s="15">
        <f>SUM(F663:F669)</f>
        <v>76994.642129999993</v>
      </c>
      <c r="G662" s="264">
        <f t="shared" ref="G662" si="197">E662-F662</f>
        <v>0</v>
      </c>
      <c r="H662" s="15">
        <f t="shared" ref="H662" si="198">D662-F662</f>
        <v>0</v>
      </c>
      <c r="I662" s="15">
        <f t="shared" ref="I662" si="199">F662/D662*100</f>
        <v>100</v>
      </c>
    </row>
    <row r="663" spans="1:9" ht="72.75" customHeight="1" x14ac:dyDescent="0.25">
      <c r="A663" s="183" t="s">
        <v>966</v>
      </c>
      <c r="B663" s="92">
        <v>441</v>
      </c>
      <c r="C663" s="50" t="s">
        <v>973</v>
      </c>
      <c r="D663" s="61">
        <v>4695.8373799999999</v>
      </c>
      <c r="E663" s="231">
        <v>4695.8373799999999</v>
      </c>
      <c r="F663" s="61">
        <v>4695.8373799999999</v>
      </c>
      <c r="G663" s="265">
        <f t="shared" ref="G663:G670" si="200">E663-F663</f>
        <v>0</v>
      </c>
      <c r="H663" s="18">
        <f t="shared" ref="H663:H670" si="201">D663-F663</f>
        <v>0</v>
      </c>
      <c r="I663" s="18">
        <f t="shared" ref="I663:I670" si="202">F663/D663*100</f>
        <v>100</v>
      </c>
    </row>
    <row r="664" spans="1:9" ht="72.75" customHeight="1" x14ac:dyDescent="0.25">
      <c r="A664" s="183" t="s">
        <v>967</v>
      </c>
      <c r="B664" s="92">
        <v>441</v>
      </c>
      <c r="C664" s="50" t="s">
        <v>974</v>
      </c>
      <c r="D664" s="61">
        <v>4000</v>
      </c>
      <c r="E664" s="231">
        <v>4000</v>
      </c>
      <c r="F664" s="61">
        <v>4000</v>
      </c>
      <c r="G664" s="265">
        <f t="shared" ref="G664:G668" si="203">E664-F664</f>
        <v>0</v>
      </c>
      <c r="H664" s="18">
        <f t="shared" ref="H664:H668" si="204">D664-F664</f>
        <v>0</v>
      </c>
      <c r="I664" s="18">
        <f t="shared" ref="I664:I668" si="205">F664/D664*100</f>
        <v>100</v>
      </c>
    </row>
    <row r="665" spans="1:9" ht="93.75" customHeight="1" x14ac:dyDescent="0.25">
      <c r="A665" s="184" t="s">
        <v>968</v>
      </c>
      <c r="B665" s="92">
        <v>441</v>
      </c>
      <c r="C665" s="50" t="s">
        <v>975</v>
      </c>
      <c r="D665" s="61">
        <v>27978</v>
      </c>
      <c r="E665" s="231">
        <v>27978</v>
      </c>
      <c r="F665" s="61">
        <v>27978</v>
      </c>
      <c r="G665" s="265">
        <f t="shared" si="203"/>
        <v>0</v>
      </c>
      <c r="H665" s="18">
        <f t="shared" si="204"/>
        <v>0</v>
      </c>
      <c r="I665" s="18">
        <f t="shared" si="205"/>
        <v>100</v>
      </c>
    </row>
    <row r="666" spans="1:9" ht="60" customHeight="1" x14ac:dyDescent="0.25">
      <c r="A666" s="183" t="s">
        <v>969</v>
      </c>
      <c r="B666" s="92">
        <v>441</v>
      </c>
      <c r="C666" s="50" t="s">
        <v>976</v>
      </c>
      <c r="D666" s="61">
        <v>13000</v>
      </c>
      <c r="E666" s="231">
        <v>13000</v>
      </c>
      <c r="F666" s="61">
        <v>13000</v>
      </c>
      <c r="G666" s="265">
        <f t="shared" si="203"/>
        <v>0</v>
      </c>
      <c r="H666" s="18">
        <f t="shared" si="204"/>
        <v>0</v>
      </c>
      <c r="I666" s="18">
        <f t="shared" si="205"/>
        <v>100</v>
      </c>
    </row>
    <row r="667" spans="1:9" ht="60" customHeight="1" x14ac:dyDescent="0.25">
      <c r="A667" s="183" t="s">
        <v>970</v>
      </c>
      <c r="B667" s="92">
        <v>441</v>
      </c>
      <c r="C667" s="50" t="s">
        <v>977</v>
      </c>
      <c r="D667" s="61">
        <v>2541.13519</v>
      </c>
      <c r="E667" s="231">
        <v>2541.13519</v>
      </c>
      <c r="F667" s="61">
        <v>2541.13519</v>
      </c>
      <c r="G667" s="265">
        <f t="shared" si="203"/>
        <v>0</v>
      </c>
      <c r="H667" s="18">
        <f t="shared" si="204"/>
        <v>0</v>
      </c>
      <c r="I667" s="18">
        <f t="shared" si="205"/>
        <v>100</v>
      </c>
    </row>
    <row r="668" spans="1:9" ht="60" customHeight="1" x14ac:dyDescent="0.25">
      <c r="A668" s="183" t="s">
        <v>971</v>
      </c>
      <c r="B668" s="92">
        <v>441</v>
      </c>
      <c r="C668" s="50" t="s">
        <v>978</v>
      </c>
      <c r="D668" s="61">
        <v>560</v>
      </c>
      <c r="E668" s="231">
        <v>560</v>
      </c>
      <c r="F668" s="61">
        <v>560</v>
      </c>
      <c r="G668" s="265">
        <f t="shared" si="203"/>
        <v>0</v>
      </c>
      <c r="H668" s="18">
        <f t="shared" si="204"/>
        <v>0</v>
      </c>
      <c r="I668" s="18">
        <f t="shared" si="205"/>
        <v>100</v>
      </c>
    </row>
    <row r="669" spans="1:9" s="76" customFormat="1" ht="60" customHeight="1" x14ac:dyDescent="0.25">
      <c r="A669" s="183" t="s">
        <v>972</v>
      </c>
      <c r="B669" s="92">
        <v>441</v>
      </c>
      <c r="C669" s="50" t="s">
        <v>437</v>
      </c>
      <c r="D669" s="61">
        <v>24219.669559999998</v>
      </c>
      <c r="E669" s="231">
        <v>24219.669559999998</v>
      </c>
      <c r="F669" s="61">
        <v>24219.669559999998</v>
      </c>
      <c r="G669" s="265">
        <f t="shared" si="200"/>
        <v>0</v>
      </c>
      <c r="H669" s="18">
        <f t="shared" si="201"/>
        <v>0</v>
      </c>
      <c r="I669" s="18">
        <f t="shared" si="202"/>
        <v>100</v>
      </c>
    </row>
    <row r="670" spans="1:9" s="77" customFormat="1" ht="55.5" customHeight="1" x14ac:dyDescent="0.25">
      <c r="A670" s="161" t="s">
        <v>979</v>
      </c>
      <c r="B670" s="13"/>
      <c r="C670" s="13" t="s">
        <v>123</v>
      </c>
      <c r="D670" s="15">
        <f>SUM(D671:D672)</f>
        <v>1087.2</v>
      </c>
      <c r="E670" s="230">
        <f>SUM(E671:E672)</f>
        <v>1051.0536</v>
      </c>
      <c r="F670" s="15">
        <f>SUM(F671:F672)</f>
        <v>1051.0536</v>
      </c>
      <c r="G670" s="264">
        <f t="shared" si="200"/>
        <v>0</v>
      </c>
      <c r="H670" s="15">
        <f t="shared" si="201"/>
        <v>36.146400000000085</v>
      </c>
      <c r="I670" s="15">
        <f t="shared" si="202"/>
        <v>96.675275938189841</v>
      </c>
    </row>
    <row r="671" spans="1:9" s="77" customFormat="1" ht="113.25" customHeight="1" x14ac:dyDescent="0.25">
      <c r="A671" s="184" t="s">
        <v>980</v>
      </c>
      <c r="B671" s="64">
        <v>441</v>
      </c>
      <c r="C671" s="193" t="s">
        <v>982</v>
      </c>
      <c r="D671" s="61">
        <v>543.6</v>
      </c>
      <c r="E671" s="231">
        <v>525.52679999999998</v>
      </c>
      <c r="F671" s="61">
        <v>525.52679999999998</v>
      </c>
      <c r="G671" s="265">
        <f t="shared" ref="G671:G672" si="206">E671-F671</f>
        <v>0</v>
      </c>
      <c r="H671" s="18">
        <f t="shared" ref="H671:H672" si="207">D671-F671</f>
        <v>18.073200000000043</v>
      </c>
      <c r="I671" s="18">
        <f t="shared" ref="I671:I672" si="208">F671/D671*100</f>
        <v>96.675275938189841</v>
      </c>
    </row>
    <row r="672" spans="1:9" s="77" customFormat="1" ht="128.25" customHeight="1" x14ac:dyDescent="0.25">
      <c r="A672" s="184" t="s">
        <v>981</v>
      </c>
      <c r="B672" s="92">
        <v>441</v>
      </c>
      <c r="C672" s="193" t="s">
        <v>983</v>
      </c>
      <c r="D672" s="61">
        <v>543.6</v>
      </c>
      <c r="E672" s="231">
        <v>525.52679999999998</v>
      </c>
      <c r="F672" s="61">
        <v>525.52679999999998</v>
      </c>
      <c r="G672" s="265">
        <f t="shared" si="206"/>
        <v>0</v>
      </c>
      <c r="H672" s="18">
        <f t="shared" si="207"/>
        <v>18.073200000000043</v>
      </c>
      <c r="I672" s="18">
        <f t="shared" si="208"/>
        <v>96.675275938189841</v>
      </c>
    </row>
    <row r="673" spans="1:9" s="77" customFormat="1" ht="46.5" customHeight="1" x14ac:dyDescent="0.25">
      <c r="A673" s="161" t="s">
        <v>321</v>
      </c>
      <c r="B673" s="13"/>
      <c r="C673" s="13" t="s">
        <v>123</v>
      </c>
      <c r="D673" s="15">
        <f>SUM(D674)</f>
        <v>253.40685999999999</v>
      </c>
      <c r="E673" s="230">
        <f t="shared" ref="E673:F675" si="209">SUM(E674)</f>
        <v>253.40685999999999</v>
      </c>
      <c r="F673" s="15">
        <f t="shared" si="209"/>
        <v>253.40685999999999</v>
      </c>
      <c r="G673" s="264">
        <f t="shared" ref="G673" si="210">E673-F673</f>
        <v>0</v>
      </c>
      <c r="H673" s="15">
        <f t="shared" ref="H673:H674" si="211">D673-F673</f>
        <v>0</v>
      </c>
      <c r="I673" s="15">
        <f t="shared" ref="I673:I674" si="212">F673/D673*100</f>
        <v>100</v>
      </c>
    </row>
    <row r="674" spans="1:9" s="77" customFormat="1" ht="63.75" customHeight="1" x14ac:dyDescent="0.25">
      <c r="A674" s="162" t="s">
        <v>58</v>
      </c>
      <c r="B674" s="92">
        <v>441</v>
      </c>
      <c r="C674" s="58" t="s">
        <v>124</v>
      </c>
      <c r="D674" s="61">
        <v>253.40685999999999</v>
      </c>
      <c r="E674" s="231">
        <v>253.40685999999999</v>
      </c>
      <c r="F674" s="61">
        <v>253.40685999999999</v>
      </c>
      <c r="G674" s="265">
        <f>SUM(G681:G681)</f>
        <v>0</v>
      </c>
      <c r="H674" s="18">
        <f t="shared" si="211"/>
        <v>0</v>
      </c>
      <c r="I674" s="18">
        <f t="shared" si="212"/>
        <v>100</v>
      </c>
    </row>
    <row r="675" spans="1:9" s="77" customFormat="1" ht="63.75" customHeight="1" x14ac:dyDescent="0.25">
      <c r="A675" s="165" t="s">
        <v>322</v>
      </c>
      <c r="B675" s="63"/>
      <c r="C675" s="63" t="s">
        <v>323</v>
      </c>
      <c r="D675" s="115">
        <f>SUM(D676)</f>
        <v>316.46866999999997</v>
      </c>
      <c r="E675" s="236">
        <f t="shared" si="209"/>
        <v>316.46866999999997</v>
      </c>
      <c r="F675" s="115">
        <f t="shared" si="209"/>
        <v>316.46866999999997</v>
      </c>
      <c r="G675" s="264">
        <f t="shared" ref="G675" si="213">E675-F675</f>
        <v>0</v>
      </c>
      <c r="H675" s="15">
        <f t="shared" ref="H675" si="214">D675-F675</f>
        <v>0</v>
      </c>
      <c r="I675" s="15">
        <f t="shared" ref="I675" si="215">F675/D675*100</f>
        <v>100</v>
      </c>
    </row>
    <row r="676" spans="1:9" s="77" customFormat="1" ht="58.5" customHeight="1" x14ac:dyDescent="0.25">
      <c r="A676" s="169" t="s">
        <v>324</v>
      </c>
      <c r="B676" s="92">
        <v>441</v>
      </c>
      <c r="C676" s="58" t="s">
        <v>325</v>
      </c>
      <c r="D676" s="61">
        <v>316.46866999999997</v>
      </c>
      <c r="E676" s="231">
        <v>316.46866999999997</v>
      </c>
      <c r="F676" s="61">
        <v>316.46866999999997</v>
      </c>
      <c r="G676" s="265">
        <f t="shared" ref="G676:G680" si="216">E676-F676</f>
        <v>0</v>
      </c>
      <c r="H676" s="18">
        <f t="shared" ref="H676:H680" si="217">D676-F676</f>
        <v>0</v>
      </c>
      <c r="I676" s="18">
        <f t="shared" ref="I676:I680" si="218">F676/D676*100</f>
        <v>100</v>
      </c>
    </row>
    <row r="677" spans="1:9" s="77" customFormat="1" ht="69" customHeight="1" x14ac:dyDescent="0.25">
      <c r="A677" s="168" t="s">
        <v>326</v>
      </c>
      <c r="B677" s="131"/>
      <c r="C677" s="128" t="s">
        <v>327</v>
      </c>
      <c r="D677" s="115">
        <f>SUM(D678:D680)</f>
        <v>2936.4687999999996</v>
      </c>
      <c r="E677" s="236">
        <f>SUM(E678:E680)</f>
        <v>2936.4687999999996</v>
      </c>
      <c r="F677" s="115">
        <f>SUM(F678:F680)</f>
        <v>2936.4687999999996</v>
      </c>
      <c r="G677" s="264">
        <f t="shared" si="216"/>
        <v>0</v>
      </c>
      <c r="H677" s="15">
        <f t="shared" si="217"/>
        <v>0</v>
      </c>
      <c r="I677" s="15">
        <f t="shared" si="218"/>
        <v>100</v>
      </c>
    </row>
    <row r="678" spans="1:9" ht="148.5" customHeight="1" x14ac:dyDescent="0.25">
      <c r="A678" s="184" t="s">
        <v>984</v>
      </c>
      <c r="B678" s="92">
        <v>441</v>
      </c>
      <c r="C678" s="50" t="s">
        <v>987</v>
      </c>
      <c r="D678" s="61">
        <v>244.98438999999999</v>
      </c>
      <c r="E678" s="231">
        <v>244.98438999999999</v>
      </c>
      <c r="F678" s="61">
        <v>244.98438999999999</v>
      </c>
      <c r="G678" s="265">
        <f t="shared" si="216"/>
        <v>0</v>
      </c>
      <c r="H678" s="18">
        <f t="shared" si="217"/>
        <v>0</v>
      </c>
      <c r="I678" s="18">
        <f t="shared" si="218"/>
        <v>100</v>
      </c>
    </row>
    <row r="679" spans="1:9" ht="159" customHeight="1" x14ac:dyDescent="0.25">
      <c r="A679" s="184" t="s">
        <v>985</v>
      </c>
      <c r="B679" s="92">
        <v>441</v>
      </c>
      <c r="C679" s="50" t="s">
        <v>988</v>
      </c>
      <c r="D679" s="61">
        <v>969.62</v>
      </c>
      <c r="E679" s="231">
        <v>969.62</v>
      </c>
      <c r="F679" s="61">
        <v>969.62</v>
      </c>
      <c r="G679" s="265">
        <f t="shared" si="216"/>
        <v>0</v>
      </c>
      <c r="H679" s="18">
        <f t="shared" si="217"/>
        <v>0</v>
      </c>
      <c r="I679" s="18">
        <f t="shared" si="218"/>
        <v>100</v>
      </c>
    </row>
    <row r="680" spans="1:9" ht="144.75" customHeight="1" x14ac:dyDescent="0.25">
      <c r="A680" s="184" t="s">
        <v>986</v>
      </c>
      <c r="B680" s="92">
        <v>441</v>
      </c>
      <c r="C680" s="50" t="s">
        <v>989</v>
      </c>
      <c r="D680" s="61">
        <v>1721.8644099999999</v>
      </c>
      <c r="E680" s="231">
        <v>1721.8644099999999</v>
      </c>
      <c r="F680" s="61">
        <v>1721.8644099999999</v>
      </c>
      <c r="G680" s="265">
        <f t="shared" si="216"/>
        <v>0</v>
      </c>
      <c r="H680" s="18">
        <f t="shared" si="217"/>
        <v>0</v>
      </c>
      <c r="I680" s="18">
        <f t="shared" si="218"/>
        <v>100</v>
      </c>
    </row>
    <row r="681" spans="1:9" ht="47.25" customHeight="1" x14ac:dyDescent="0.25">
      <c r="A681" s="213" t="s">
        <v>55</v>
      </c>
      <c r="B681" s="214"/>
      <c r="C681" s="214"/>
      <c r="D681" s="214"/>
      <c r="E681" s="214"/>
      <c r="F681" s="214"/>
      <c r="G681" s="214"/>
      <c r="H681" s="214"/>
      <c r="I681" s="214"/>
    </row>
    <row r="682" spans="1:9" ht="16.5" customHeight="1" x14ac:dyDescent="0.25">
      <c r="A682" s="214"/>
      <c r="B682" s="214"/>
      <c r="C682" s="214"/>
      <c r="D682" s="214"/>
      <c r="E682" s="214"/>
      <c r="F682" s="214"/>
      <c r="G682" s="214"/>
      <c r="H682" s="214"/>
      <c r="I682" s="214"/>
    </row>
    <row r="683" spans="1:9" ht="30" customHeight="1" x14ac:dyDescent="0.25">
      <c r="A683" s="170" t="s">
        <v>1</v>
      </c>
      <c r="B683" s="22"/>
      <c r="C683" s="111" t="s">
        <v>125</v>
      </c>
      <c r="D683" s="110">
        <f>D685+D688+D690+D695+D748+D758</f>
        <v>200624.48803999997</v>
      </c>
      <c r="E683" s="244">
        <f>E685+E688+E690+E695+E748+E758</f>
        <v>185493.69209999999</v>
      </c>
      <c r="F683" s="110">
        <f>F685+F688+F690+F695+F748+F758</f>
        <v>185493.69209999999</v>
      </c>
      <c r="G683" s="281">
        <f>E683-F683</f>
        <v>0</v>
      </c>
      <c r="H683" s="105">
        <f t="shared" ref="H683:H760" si="219">D683-F683</f>
        <v>15130.795939999982</v>
      </c>
      <c r="I683" s="105">
        <f t="shared" ref="I683:I760" si="220">F683/D683*100</f>
        <v>92.458151002492158</v>
      </c>
    </row>
    <row r="684" spans="1:9" ht="33.75" customHeight="1" x14ac:dyDescent="0.25">
      <c r="A684" s="171" t="s">
        <v>5</v>
      </c>
      <c r="B684" s="23"/>
      <c r="C684" s="37"/>
      <c r="D684" s="38"/>
      <c r="E684" s="246"/>
      <c r="F684" s="99"/>
      <c r="G684" s="283"/>
      <c r="H684" s="38"/>
      <c r="I684" s="38"/>
    </row>
    <row r="685" spans="1:9" ht="57" customHeight="1" x14ac:dyDescent="0.25">
      <c r="A685" s="168" t="s">
        <v>240</v>
      </c>
      <c r="B685" s="132"/>
      <c r="C685" s="128" t="s">
        <v>242</v>
      </c>
      <c r="D685" s="15">
        <f>SUM(D686:D687)</f>
        <v>20193.326660000002</v>
      </c>
      <c r="E685" s="230">
        <f>SUM(E686:E687)</f>
        <v>15173.28386</v>
      </c>
      <c r="F685" s="15">
        <f>SUM(F686:F687)</f>
        <v>15173.28386</v>
      </c>
      <c r="G685" s="264">
        <f t="shared" ref="G685:G687" si="221">E685-F685</f>
        <v>0</v>
      </c>
      <c r="H685" s="15">
        <f t="shared" ref="H685:H687" si="222">D685-F685</f>
        <v>5020.0428000000029</v>
      </c>
      <c r="I685" s="15">
        <f t="shared" si="220"/>
        <v>75.140090166797705</v>
      </c>
    </row>
    <row r="686" spans="1:9" ht="54" customHeight="1" x14ac:dyDescent="0.25">
      <c r="A686" s="183" t="s">
        <v>328</v>
      </c>
      <c r="B686" s="64">
        <v>441</v>
      </c>
      <c r="C686" s="193" t="s">
        <v>329</v>
      </c>
      <c r="D686" s="61">
        <v>20102.656800000001</v>
      </c>
      <c r="E686" s="231">
        <v>15082.614</v>
      </c>
      <c r="F686" s="61">
        <v>15082.614</v>
      </c>
      <c r="G686" s="265">
        <f t="shared" si="221"/>
        <v>0</v>
      </c>
      <c r="H686" s="18">
        <f t="shared" si="222"/>
        <v>5020.0428000000011</v>
      </c>
      <c r="I686" s="18">
        <f>F686/D686*100</f>
        <v>75.027963467992947</v>
      </c>
    </row>
    <row r="687" spans="1:9" s="76" customFormat="1" ht="94.5" customHeight="1" x14ac:dyDescent="0.25">
      <c r="A687" s="183" t="s">
        <v>209</v>
      </c>
      <c r="B687" s="64">
        <v>441</v>
      </c>
      <c r="C687" s="193" t="s">
        <v>241</v>
      </c>
      <c r="D687" s="61">
        <v>90.66986</v>
      </c>
      <c r="E687" s="231">
        <v>90.66986</v>
      </c>
      <c r="F687" s="61">
        <v>90.66986</v>
      </c>
      <c r="G687" s="265">
        <f t="shared" si="221"/>
        <v>0</v>
      </c>
      <c r="H687" s="18">
        <f t="shared" si="222"/>
        <v>0</v>
      </c>
      <c r="I687" s="18">
        <f>F687/D687*100</f>
        <v>100</v>
      </c>
    </row>
    <row r="688" spans="1:9" s="75" customFormat="1" ht="68.25" customHeight="1" x14ac:dyDescent="0.3">
      <c r="A688" s="172" t="s">
        <v>243</v>
      </c>
      <c r="B688" s="148"/>
      <c r="C688" s="149" t="s">
        <v>244</v>
      </c>
      <c r="D688" s="150">
        <f>D689</f>
        <v>5009.76</v>
      </c>
      <c r="E688" s="247">
        <f>E689</f>
        <v>5009.76</v>
      </c>
      <c r="F688" s="115">
        <f>F689</f>
        <v>5009.76</v>
      </c>
      <c r="G688" s="264">
        <f t="shared" ref="G688:G689" si="223">E688-F688</f>
        <v>0</v>
      </c>
      <c r="H688" s="15">
        <f t="shared" ref="H688:H689" si="224">D688-F688</f>
        <v>0</v>
      </c>
      <c r="I688" s="134">
        <f t="shared" ref="I688:I689" si="225">F688/D688*100</f>
        <v>100</v>
      </c>
    </row>
    <row r="689" spans="1:9" ht="117" customHeight="1" x14ac:dyDescent="0.25">
      <c r="A689" s="184" t="s">
        <v>990</v>
      </c>
      <c r="B689" s="133" t="s">
        <v>16</v>
      </c>
      <c r="C689" s="50" t="s">
        <v>991</v>
      </c>
      <c r="D689" s="61">
        <v>5009.76</v>
      </c>
      <c r="E689" s="231">
        <v>5009.76</v>
      </c>
      <c r="F689" s="61">
        <v>5009.76</v>
      </c>
      <c r="G689" s="265">
        <f t="shared" si="223"/>
        <v>0</v>
      </c>
      <c r="H689" s="18">
        <f t="shared" si="224"/>
        <v>0</v>
      </c>
      <c r="I689" s="18">
        <f t="shared" si="225"/>
        <v>100</v>
      </c>
    </row>
    <row r="690" spans="1:9" ht="45.75" customHeight="1" x14ac:dyDescent="0.25">
      <c r="A690" s="161" t="s">
        <v>30</v>
      </c>
      <c r="B690" s="13"/>
      <c r="C690" s="13" t="s">
        <v>126</v>
      </c>
      <c r="D690" s="15">
        <f>SUM(D691:D694)</f>
        <v>82857.449200000003</v>
      </c>
      <c r="E690" s="230">
        <f>SUM(E691:E694)</f>
        <v>73349.490340000004</v>
      </c>
      <c r="F690" s="15">
        <f>SUM(F691:F694)</f>
        <v>73349.490340000004</v>
      </c>
      <c r="G690" s="264">
        <f t="shared" ref="G690:G760" si="226">E690-F690</f>
        <v>0</v>
      </c>
      <c r="H690" s="15">
        <f t="shared" si="219"/>
        <v>9507.9588599999988</v>
      </c>
      <c r="I690" s="15">
        <f t="shared" si="220"/>
        <v>88.524919664072883</v>
      </c>
    </row>
    <row r="691" spans="1:9" ht="101.25" customHeight="1" x14ac:dyDescent="0.25">
      <c r="A691" s="184" t="s">
        <v>330</v>
      </c>
      <c r="B691" s="64">
        <v>441</v>
      </c>
      <c r="C691" s="50" t="s">
        <v>332</v>
      </c>
      <c r="D691" s="61">
        <v>1274.0115499999999</v>
      </c>
      <c r="E691" s="231">
        <v>1274.0115499999999</v>
      </c>
      <c r="F691" s="61">
        <v>1274.0115499999999</v>
      </c>
      <c r="G691" s="265">
        <f t="shared" si="226"/>
        <v>0</v>
      </c>
      <c r="H691" s="18">
        <f t="shared" si="219"/>
        <v>0</v>
      </c>
      <c r="I691" s="18">
        <f t="shared" si="220"/>
        <v>100</v>
      </c>
    </row>
    <row r="692" spans="1:9" ht="92.25" customHeight="1" x14ac:dyDescent="0.25">
      <c r="A692" s="184" t="s">
        <v>331</v>
      </c>
      <c r="B692" s="64">
        <v>441</v>
      </c>
      <c r="C692" s="50" t="s">
        <v>333</v>
      </c>
      <c r="D692" s="61">
        <v>1930.9155900000001</v>
      </c>
      <c r="E692" s="231">
        <v>1930.9155900000001</v>
      </c>
      <c r="F692" s="61">
        <v>1930.9155900000001</v>
      </c>
      <c r="G692" s="265">
        <f t="shared" ref="G692:G694" si="227">E692-F692</f>
        <v>0</v>
      </c>
      <c r="H692" s="18">
        <f t="shared" ref="H692:H694" si="228">D692-F692</f>
        <v>0</v>
      </c>
      <c r="I692" s="18">
        <f t="shared" ref="I692:I694" si="229">F692/D692*100</f>
        <v>100</v>
      </c>
    </row>
    <row r="693" spans="1:9" ht="42" customHeight="1" x14ac:dyDescent="0.25">
      <c r="A693" s="183" t="s">
        <v>992</v>
      </c>
      <c r="B693" s="64">
        <v>441</v>
      </c>
      <c r="C693" s="50" t="s">
        <v>993</v>
      </c>
      <c r="D693" s="61">
        <v>69495.003030000007</v>
      </c>
      <c r="E693" s="231">
        <v>59987.044170000001</v>
      </c>
      <c r="F693" s="61">
        <v>59987.044170000001</v>
      </c>
      <c r="G693" s="265">
        <f t="shared" si="227"/>
        <v>0</v>
      </c>
      <c r="H693" s="18">
        <f t="shared" si="228"/>
        <v>9507.9588600000061</v>
      </c>
      <c r="I693" s="18">
        <f t="shared" si="229"/>
        <v>86.318499970572631</v>
      </c>
    </row>
    <row r="694" spans="1:9" ht="84" customHeight="1" x14ac:dyDescent="0.25">
      <c r="A694" s="183" t="s">
        <v>209</v>
      </c>
      <c r="B694" s="64">
        <v>441</v>
      </c>
      <c r="C694" s="50" t="s">
        <v>218</v>
      </c>
      <c r="D694" s="61">
        <v>10157.519029999999</v>
      </c>
      <c r="E694" s="231">
        <v>10157.519029999999</v>
      </c>
      <c r="F694" s="61">
        <v>10157.519029999999</v>
      </c>
      <c r="G694" s="265">
        <f t="shared" si="227"/>
        <v>0</v>
      </c>
      <c r="H694" s="18">
        <f t="shared" si="228"/>
        <v>0</v>
      </c>
      <c r="I694" s="18">
        <f t="shared" si="229"/>
        <v>100</v>
      </c>
    </row>
    <row r="695" spans="1:9" s="77" customFormat="1" ht="73.5" customHeight="1" x14ac:dyDescent="0.25">
      <c r="A695" s="161" t="s">
        <v>39</v>
      </c>
      <c r="B695" s="13"/>
      <c r="C695" s="13" t="s">
        <v>127</v>
      </c>
      <c r="D695" s="15">
        <f>SUM(D696:D747)</f>
        <v>45476.982849999986</v>
      </c>
      <c r="E695" s="230">
        <f>SUM(E696:E747)</f>
        <v>45243.563549999992</v>
      </c>
      <c r="F695" s="15">
        <f>SUM(F696:F747)</f>
        <v>45243.563549999992</v>
      </c>
      <c r="G695" s="264">
        <f t="shared" si="226"/>
        <v>0</v>
      </c>
      <c r="H695" s="15">
        <f t="shared" si="219"/>
        <v>233.41929999999411</v>
      </c>
      <c r="I695" s="15">
        <f t="shared" si="220"/>
        <v>99.486730901278349</v>
      </c>
    </row>
    <row r="696" spans="1:9" s="77" customFormat="1" ht="47.25" customHeight="1" x14ac:dyDescent="0.25">
      <c r="A696" s="183" t="s">
        <v>994</v>
      </c>
      <c r="B696" s="21" t="s">
        <v>16</v>
      </c>
      <c r="C696" s="50" t="s">
        <v>1044</v>
      </c>
      <c r="D696" s="61">
        <v>599.69543999999996</v>
      </c>
      <c r="E696" s="231">
        <v>599.69543999999996</v>
      </c>
      <c r="F696" s="61">
        <v>599.69543999999996</v>
      </c>
      <c r="G696" s="265">
        <f t="shared" si="226"/>
        <v>0</v>
      </c>
      <c r="H696" s="18">
        <f t="shared" si="219"/>
        <v>0</v>
      </c>
      <c r="I696" s="18">
        <f t="shared" si="220"/>
        <v>100</v>
      </c>
    </row>
    <row r="697" spans="1:9" s="77" customFormat="1" ht="52.5" customHeight="1" x14ac:dyDescent="0.25">
      <c r="A697" s="183" t="s">
        <v>995</v>
      </c>
      <c r="B697" s="21" t="s">
        <v>16</v>
      </c>
      <c r="C697" s="50" t="s">
        <v>1045</v>
      </c>
      <c r="D697" s="61">
        <v>943.91156999999998</v>
      </c>
      <c r="E697" s="231">
        <v>943.91156999999998</v>
      </c>
      <c r="F697" s="61">
        <v>943.91156999999998</v>
      </c>
      <c r="G697" s="265">
        <f t="shared" si="226"/>
        <v>0</v>
      </c>
      <c r="H697" s="18">
        <f t="shared" si="219"/>
        <v>0</v>
      </c>
      <c r="I697" s="18">
        <f t="shared" si="220"/>
        <v>100</v>
      </c>
    </row>
    <row r="698" spans="1:9" s="77" customFormat="1" ht="39.75" customHeight="1" x14ac:dyDescent="0.25">
      <c r="A698" s="183" t="s">
        <v>996</v>
      </c>
      <c r="B698" s="21" t="s">
        <v>16</v>
      </c>
      <c r="C698" s="50" t="s">
        <v>1046</v>
      </c>
      <c r="D698" s="61">
        <v>518.83055999999999</v>
      </c>
      <c r="E698" s="231">
        <v>518.83055999999999</v>
      </c>
      <c r="F698" s="61">
        <v>518.83055999999999</v>
      </c>
      <c r="G698" s="265">
        <f t="shared" si="226"/>
        <v>0</v>
      </c>
      <c r="H698" s="18">
        <f t="shared" si="219"/>
        <v>0</v>
      </c>
      <c r="I698" s="18">
        <f t="shared" si="220"/>
        <v>100</v>
      </c>
    </row>
    <row r="699" spans="1:9" s="77" customFormat="1" ht="45.75" customHeight="1" x14ac:dyDescent="0.25">
      <c r="A699" s="183" t="s">
        <v>997</v>
      </c>
      <c r="B699" s="21" t="s">
        <v>16</v>
      </c>
      <c r="C699" s="50" t="s">
        <v>1047</v>
      </c>
      <c r="D699" s="61">
        <v>188.02894000000001</v>
      </c>
      <c r="E699" s="231">
        <v>188.02894000000001</v>
      </c>
      <c r="F699" s="61">
        <v>188.02894000000001</v>
      </c>
      <c r="G699" s="265">
        <f t="shared" si="226"/>
        <v>0</v>
      </c>
      <c r="H699" s="18">
        <f t="shared" si="219"/>
        <v>0</v>
      </c>
      <c r="I699" s="18">
        <f t="shared" si="220"/>
        <v>100</v>
      </c>
    </row>
    <row r="700" spans="1:9" s="77" customFormat="1" ht="49.5" customHeight="1" x14ac:dyDescent="0.25">
      <c r="A700" s="183" t="s">
        <v>998</v>
      </c>
      <c r="B700" s="21" t="s">
        <v>16</v>
      </c>
      <c r="C700" s="50" t="s">
        <v>1048</v>
      </c>
      <c r="D700" s="61">
        <v>160.04241999999999</v>
      </c>
      <c r="E700" s="231">
        <v>160.04241999999999</v>
      </c>
      <c r="F700" s="61">
        <v>160.04241999999999</v>
      </c>
      <c r="G700" s="265">
        <f t="shared" si="226"/>
        <v>0</v>
      </c>
      <c r="H700" s="18">
        <f t="shared" si="219"/>
        <v>0</v>
      </c>
      <c r="I700" s="18">
        <f t="shared" si="220"/>
        <v>100</v>
      </c>
    </row>
    <row r="701" spans="1:9" s="82" customFormat="1" ht="45.75" customHeight="1" x14ac:dyDescent="0.25">
      <c r="A701" s="183" t="s">
        <v>999</v>
      </c>
      <c r="B701" s="21" t="s">
        <v>16</v>
      </c>
      <c r="C701" s="50" t="s">
        <v>1049</v>
      </c>
      <c r="D701" s="61">
        <v>235.87056000000001</v>
      </c>
      <c r="E701" s="231">
        <v>235.87056000000001</v>
      </c>
      <c r="F701" s="61">
        <v>235.87056000000001</v>
      </c>
      <c r="G701" s="284"/>
      <c r="H701" s="180"/>
      <c r="I701" s="180"/>
    </row>
    <row r="702" spans="1:9" ht="47.25" customHeight="1" x14ac:dyDescent="0.25">
      <c r="A702" s="183" t="s">
        <v>1000</v>
      </c>
      <c r="B702" s="21" t="s">
        <v>16</v>
      </c>
      <c r="C702" s="50" t="s">
        <v>1050</v>
      </c>
      <c r="D702" s="61">
        <v>778.09898999999996</v>
      </c>
      <c r="E702" s="231">
        <v>778.09898999999996</v>
      </c>
      <c r="F702" s="61">
        <v>778.09898999999996</v>
      </c>
      <c r="G702" s="265">
        <f t="shared" si="226"/>
        <v>0</v>
      </c>
      <c r="H702" s="18">
        <f t="shared" si="219"/>
        <v>0</v>
      </c>
      <c r="I702" s="18">
        <f t="shared" si="220"/>
        <v>100</v>
      </c>
    </row>
    <row r="703" spans="1:9" ht="47.25" customHeight="1" x14ac:dyDescent="0.25">
      <c r="A703" s="183" t="s">
        <v>1001</v>
      </c>
      <c r="B703" s="21" t="s">
        <v>16</v>
      </c>
      <c r="C703" s="50" t="s">
        <v>1051</v>
      </c>
      <c r="D703" s="61">
        <v>89.732659999999996</v>
      </c>
      <c r="E703" s="231">
        <v>89.732659999999996</v>
      </c>
      <c r="F703" s="61">
        <v>89.732659999999996</v>
      </c>
      <c r="G703" s="265">
        <f t="shared" si="226"/>
        <v>0</v>
      </c>
      <c r="H703" s="18">
        <f t="shared" si="219"/>
        <v>0</v>
      </c>
      <c r="I703" s="18">
        <f t="shared" si="220"/>
        <v>100</v>
      </c>
    </row>
    <row r="704" spans="1:9" ht="64.5" customHeight="1" x14ac:dyDescent="0.25">
      <c r="A704" s="183" t="s">
        <v>179</v>
      </c>
      <c r="B704" s="51">
        <v>441</v>
      </c>
      <c r="C704" s="50" t="s">
        <v>184</v>
      </c>
      <c r="D704" s="61">
        <v>600</v>
      </c>
      <c r="E704" s="231">
        <v>600</v>
      </c>
      <c r="F704" s="61">
        <v>600</v>
      </c>
      <c r="G704" s="265">
        <f t="shared" si="226"/>
        <v>0</v>
      </c>
      <c r="H704" s="18">
        <f t="shared" si="219"/>
        <v>0</v>
      </c>
      <c r="I704" s="18">
        <f t="shared" si="220"/>
        <v>100</v>
      </c>
    </row>
    <row r="705" spans="1:9" ht="64.5" customHeight="1" x14ac:dyDescent="0.25">
      <c r="A705" s="183" t="s">
        <v>180</v>
      </c>
      <c r="B705" s="21" t="s">
        <v>16</v>
      </c>
      <c r="C705" s="50" t="s">
        <v>185</v>
      </c>
      <c r="D705" s="61">
        <v>381.62299999999999</v>
      </c>
      <c r="E705" s="231">
        <v>381.62299999999999</v>
      </c>
      <c r="F705" s="61">
        <v>381.62299999999999</v>
      </c>
      <c r="G705" s="265">
        <f t="shared" si="226"/>
        <v>0</v>
      </c>
      <c r="H705" s="18">
        <f t="shared" si="219"/>
        <v>0</v>
      </c>
      <c r="I705" s="18">
        <f t="shared" si="220"/>
        <v>100</v>
      </c>
    </row>
    <row r="706" spans="1:9" ht="64.5" customHeight="1" x14ac:dyDescent="0.25">
      <c r="A706" s="183" t="s">
        <v>1002</v>
      </c>
      <c r="B706" s="21" t="s">
        <v>16</v>
      </c>
      <c r="C706" s="50" t="s">
        <v>1052</v>
      </c>
      <c r="D706" s="61">
        <v>454.92358000000002</v>
      </c>
      <c r="E706" s="231">
        <v>454.92358000000002</v>
      </c>
      <c r="F706" s="61">
        <v>454.92358000000002</v>
      </c>
      <c r="G706" s="265">
        <f t="shared" si="226"/>
        <v>0</v>
      </c>
      <c r="H706" s="18">
        <f t="shared" si="219"/>
        <v>0</v>
      </c>
      <c r="I706" s="18">
        <f t="shared" si="220"/>
        <v>100</v>
      </c>
    </row>
    <row r="707" spans="1:9" s="175" customFormat="1" ht="64.5" customHeight="1" x14ac:dyDescent="0.25">
      <c r="A707" s="183" t="s">
        <v>1003</v>
      </c>
      <c r="B707" s="21" t="s">
        <v>16</v>
      </c>
      <c r="C707" s="50" t="s">
        <v>1053</v>
      </c>
      <c r="D707" s="61">
        <v>174.73916</v>
      </c>
      <c r="E707" s="231">
        <v>174.73916</v>
      </c>
      <c r="F707" s="61">
        <v>174.73916</v>
      </c>
      <c r="G707" s="265">
        <f t="shared" si="226"/>
        <v>0</v>
      </c>
      <c r="H707" s="18">
        <f t="shared" si="219"/>
        <v>0</v>
      </c>
      <c r="I707" s="18">
        <f t="shared" si="220"/>
        <v>100</v>
      </c>
    </row>
    <row r="708" spans="1:9" ht="64.5" customHeight="1" x14ac:dyDescent="0.25">
      <c r="A708" s="183" t="s">
        <v>1004</v>
      </c>
      <c r="B708" s="21" t="s">
        <v>16</v>
      </c>
      <c r="C708" s="50" t="s">
        <v>1054</v>
      </c>
      <c r="D708" s="61">
        <v>197.333</v>
      </c>
      <c r="E708" s="231">
        <v>197.333</v>
      </c>
      <c r="F708" s="61">
        <v>197.333</v>
      </c>
      <c r="G708" s="265">
        <f t="shared" si="226"/>
        <v>0</v>
      </c>
      <c r="H708" s="18">
        <f t="shared" si="219"/>
        <v>0</v>
      </c>
      <c r="I708" s="18">
        <f t="shared" si="220"/>
        <v>100</v>
      </c>
    </row>
    <row r="709" spans="1:9" ht="64.5" customHeight="1" x14ac:dyDescent="0.25">
      <c r="A709" s="183" t="s">
        <v>1005</v>
      </c>
      <c r="B709" s="21" t="s">
        <v>16</v>
      </c>
      <c r="C709" s="50" t="s">
        <v>1055</v>
      </c>
      <c r="D709" s="61">
        <v>2378.1076699999999</v>
      </c>
      <c r="E709" s="231">
        <v>2378.1076699999999</v>
      </c>
      <c r="F709" s="61">
        <v>2378.1076699999999</v>
      </c>
      <c r="G709" s="265">
        <f t="shared" si="226"/>
        <v>0</v>
      </c>
      <c r="H709" s="18">
        <f t="shared" si="219"/>
        <v>0</v>
      </c>
      <c r="I709" s="18">
        <f t="shared" si="220"/>
        <v>100</v>
      </c>
    </row>
    <row r="710" spans="1:9" ht="41.25" customHeight="1" x14ac:dyDescent="0.25">
      <c r="A710" s="183" t="s">
        <v>1006</v>
      </c>
      <c r="B710" s="21" t="s">
        <v>16</v>
      </c>
      <c r="C710" s="50" t="s">
        <v>394</v>
      </c>
      <c r="D710" s="61">
        <v>57.783290000000001</v>
      </c>
      <c r="E710" s="231">
        <v>57.783290000000001</v>
      </c>
      <c r="F710" s="61">
        <v>57.783290000000001</v>
      </c>
      <c r="G710" s="265">
        <f t="shared" si="226"/>
        <v>0</v>
      </c>
      <c r="H710" s="18">
        <f t="shared" si="219"/>
        <v>0</v>
      </c>
      <c r="I710" s="18">
        <f t="shared" si="220"/>
        <v>100</v>
      </c>
    </row>
    <row r="711" spans="1:9" ht="41.25" customHeight="1" x14ac:dyDescent="0.25">
      <c r="A711" s="183" t="s">
        <v>1007</v>
      </c>
      <c r="B711" s="51">
        <v>441</v>
      </c>
      <c r="C711" s="50" t="s">
        <v>438</v>
      </c>
      <c r="D711" s="61">
        <v>599.56273999999996</v>
      </c>
      <c r="E711" s="231">
        <v>599.56273999999996</v>
      </c>
      <c r="F711" s="61">
        <v>599.56273999999996</v>
      </c>
      <c r="G711" s="265">
        <f t="shared" si="226"/>
        <v>0</v>
      </c>
      <c r="H711" s="18">
        <f t="shared" si="219"/>
        <v>0</v>
      </c>
      <c r="I711" s="18">
        <f t="shared" si="220"/>
        <v>100</v>
      </c>
    </row>
    <row r="712" spans="1:9" ht="56.25" customHeight="1" x14ac:dyDescent="0.25">
      <c r="A712" s="183" t="s">
        <v>1008</v>
      </c>
      <c r="B712" s="51">
        <v>441</v>
      </c>
      <c r="C712" s="50" t="s">
        <v>439</v>
      </c>
      <c r="D712" s="61">
        <v>24.835080000000001</v>
      </c>
      <c r="E712" s="231">
        <v>24.835080000000001</v>
      </c>
      <c r="F712" s="61">
        <v>24.835080000000001</v>
      </c>
      <c r="G712" s="265">
        <f t="shared" si="226"/>
        <v>0</v>
      </c>
      <c r="H712" s="18">
        <f t="shared" si="219"/>
        <v>0</v>
      </c>
      <c r="I712" s="18">
        <f t="shared" si="220"/>
        <v>100</v>
      </c>
    </row>
    <row r="713" spans="1:9" ht="41.25" customHeight="1" x14ac:dyDescent="0.25">
      <c r="A713" s="183" t="s">
        <v>1009</v>
      </c>
      <c r="B713" s="51">
        <v>441</v>
      </c>
      <c r="C713" s="50" t="s">
        <v>1056</v>
      </c>
      <c r="D713" s="61">
        <v>924.39982999999995</v>
      </c>
      <c r="E713" s="231">
        <v>924.39982999999995</v>
      </c>
      <c r="F713" s="61">
        <v>924.39982999999995</v>
      </c>
      <c r="G713" s="265">
        <f t="shared" si="226"/>
        <v>0</v>
      </c>
      <c r="H713" s="18">
        <f t="shared" si="219"/>
        <v>0</v>
      </c>
      <c r="I713" s="18">
        <f t="shared" si="220"/>
        <v>100</v>
      </c>
    </row>
    <row r="714" spans="1:9" ht="37.5" customHeight="1" x14ac:dyDescent="0.25">
      <c r="A714" s="183" t="s">
        <v>1010</v>
      </c>
      <c r="B714" s="51">
        <v>441</v>
      </c>
      <c r="C714" s="50" t="s">
        <v>1057</v>
      </c>
      <c r="D714" s="61">
        <v>4013.0002599999998</v>
      </c>
      <c r="E714" s="231">
        <v>4013.0002599999998</v>
      </c>
      <c r="F714" s="61">
        <v>4013.0002599999998</v>
      </c>
      <c r="G714" s="265">
        <f t="shared" si="226"/>
        <v>0</v>
      </c>
      <c r="H714" s="18">
        <f t="shared" si="219"/>
        <v>0</v>
      </c>
      <c r="I714" s="18">
        <f t="shared" si="220"/>
        <v>100</v>
      </c>
    </row>
    <row r="715" spans="1:9" ht="41.25" customHeight="1" x14ac:dyDescent="0.25">
      <c r="A715" s="183" t="s">
        <v>1011</v>
      </c>
      <c r="B715" s="51">
        <v>441</v>
      </c>
      <c r="C715" s="50" t="s">
        <v>1058</v>
      </c>
      <c r="D715" s="61">
        <v>1393.1477500000001</v>
      </c>
      <c r="E715" s="231">
        <v>1393.1477500000001</v>
      </c>
      <c r="F715" s="61">
        <v>1393.1477500000001</v>
      </c>
      <c r="G715" s="265">
        <f t="shared" si="226"/>
        <v>0</v>
      </c>
      <c r="H715" s="18">
        <f t="shared" si="219"/>
        <v>0</v>
      </c>
      <c r="I715" s="18">
        <f t="shared" si="220"/>
        <v>100</v>
      </c>
    </row>
    <row r="716" spans="1:9" ht="41.25" customHeight="1" x14ac:dyDescent="0.25">
      <c r="A716" s="183" t="s">
        <v>1012</v>
      </c>
      <c r="B716" s="51">
        <v>441</v>
      </c>
      <c r="C716" s="50" t="s">
        <v>1059</v>
      </c>
      <c r="D716" s="61">
        <v>4734.8639999999996</v>
      </c>
      <c r="E716" s="231">
        <v>4734.8639999999996</v>
      </c>
      <c r="F716" s="61">
        <v>4734.8639999999996</v>
      </c>
      <c r="G716" s="265">
        <f t="shared" si="226"/>
        <v>0</v>
      </c>
      <c r="H716" s="18">
        <f t="shared" si="219"/>
        <v>0</v>
      </c>
      <c r="I716" s="18">
        <f t="shared" si="220"/>
        <v>100</v>
      </c>
    </row>
    <row r="717" spans="1:9" ht="41.25" customHeight="1" x14ac:dyDescent="0.25">
      <c r="A717" s="183" t="s">
        <v>1013</v>
      </c>
      <c r="B717" s="51">
        <v>441</v>
      </c>
      <c r="C717" s="50" t="s">
        <v>1060</v>
      </c>
      <c r="D717" s="61">
        <v>1774.58395</v>
      </c>
      <c r="E717" s="231">
        <v>1774.58395</v>
      </c>
      <c r="F717" s="61">
        <v>1774.58395</v>
      </c>
      <c r="G717" s="265">
        <f t="shared" si="226"/>
        <v>0</v>
      </c>
      <c r="H717" s="18">
        <f t="shared" si="219"/>
        <v>0</v>
      </c>
      <c r="I717" s="18">
        <f t="shared" si="220"/>
        <v>100</v>
      </c>
    </row>
    <row r="718" spans="1:9" ht="41.25" customHeight="1" x14ac:dyDescent="0.25">
      <c r="A718" s="183" t="s">
        <v>1014</v>
      </c>
      <c r="B718" s="51">
        <v>441</v>
      </c>
      <c r="C718" s="50" t="s">
        <v>1061</v>
      </c>
      <c r="D718" s="61">
        <v>3274.7137499999999</v>
      </c>
      <c r="E718" s="231">
        <v>3081.0984100000001</v>
      </c>
      <c r="F718" s="61">
        <v>3081.0984100000001</v>
      </c>
      <c r="G718" s="265">
        <f t="shared" si="226"/>
        <v>0</v>
      </c>
      <c r="H718" s="18">
        <f t="shared" si="219"/>
        <v>193.61533999999983</v>
      </c>
      <c r="I718" s="18">
        <f t="shared" si="220"/>
        <v>94.0875644474269</v>
      </c>
    </row>
    <row r="719" spans="1:9" ht="41.25" customHeight="1" x14ac:dyDescent="0.25">
      <c r="A719" s="183" t="s">
        <v>1015</v>
      </c>
      <c r="B719" s="51">
        <v>441</v>
      </c>
      <c r="C719" s="50" t="s">
        <v>1062</v>
      </c>
      <c r="D719" s="61">
        <v>3561.38</v>
      </c>
      <c r="E719" s="231">
        <v>3521.5760399999999</v>
      </c>
      <c r="F719" s="61">
        <v>3521.5760399999999</v>
      </c>
      <c r="G719" s="265">
        <f t="shared" ref="G719:G735" si="230">E719-F719</f>
        <v>0</v>
      </c>
      <c r="H719" s="18">
        <f t="shared" ref="H719:H735" si="231">D719-F719</f>
        <v>39.803960000000188</v>
      </c>
      <c r="I719" s="18">
        <f t="shared" ref="I719:I735" si="232">F719/D719*100</f>
        <v>98.882344484441418</v>
      </c>
    </row>
    <row r="720" spans="1:9" ht="41.25" customHeight="1" x14ac:dyDescent="0.25">
      <c r="A720" s="183" t="s">
        <v>1016</v>
      </c>
      <c r="B720" s="51">
        <v>441</v>
      </c>
      <c r="C720" s="50" t="s">
        <v>1063</v>
      </c>
      <c r="D720" s="61">
        <v>4245.3745799999997</v>
      </c>
      <c r="E720" s="231">
        <v>4245.3745799999997</v>
      </c>
      <c r="F720" s="61">
        <v>4245.3745799999997</v>
      </c>
      <c r="G720" s="265">
        <f t="shared" si="230"/>
        <v>0</v>
      </c>
      <c r="H720" s="18">
        <f t="shared" si="231"/>
        <v>0</v>
      </c>
      <c r="I720" s="18">
        <f t="shared" si="232"/>
        <v>100</v>
      </c>
    </row>
    <row r="721" spans="1:9" ht="41.25" customHeight="1" x14ac:dyDescent="0.25">
      <c r="A721" s="183" t="s">
        <v>1017</v>
      </c>
      <c r="B721" s="51">
        <v>441</v>
      </c>
      <c r="C721" s="50" t="s">
        <v>1064</v>
      </c>
      <c r="D721" s="61">
        <v>274.80685</v>
      </c>
      <c r="E721" s="231">
        <v>274.80685</v>
      </c>
      <c r="F721" s="61">
        <v>274.80685</v>
      </c>
      <c r="G721" s="265">
        <f t="shared" si="230"/>
        <v>0</v>
      </c>
      <c r="H721" s="18">
        <f t="shared" si="231"/>
        <v>0</v>
      </c>
      <c r="I721" s="18">
        <f t="shared" si="232"/>
        <v>100</v>
      </c>
    </row>
    <row r="722" spans="1:9" ht="41.25" customHeight="1" x14ac:dyDescent="0.25">
      <c r="A722" s="183" t="s">
        <v>1018</v>
      </c>
      <c r="B722" s="51">
        <v>441</v>
      </c>
      <c r="C722" s="50" t="s">
        <v>1065</v>
      </c>
      <c r="D722" s="61">
        <v>387.02415999999999</v>
      </c>
      <c r="E722" s="231">
        <v>387.02415999999999</v>
      </c>
      <c r="F722" s="61">
        <v>387.02415999999999</v>
      </c>
      <c r="G722" s="265">
        <f t="shared" si="230"/>
        <v>0</v>
      </c>
      <c r="H722" s="18">
        <f t="shared" si="231"/>
        <v>0</v>
      </c>
      <c r="I722" s="18">
        <f t="shared" si="232"/>
        <v>100</v>
      </c>
    </row>
    <row r="723" spans="1:9" ht="41.25" customHeight="1" x14ac:dyDescent="0.25">
      <c r="A723" s="183" t="s">
        <v>1019</v>
      </c>
      <c r="B723" s="51">
        <v>441</v>
      </c>
      <c r="C723" s="50" t="s">
        <v>1066</v>
      </c>
      <c r="D723" s="61">
        <v>62.892029999999998</v>
      </c>
      <c r="E723" s="231">
        <v>62.892029999999998</v>
      </c>
      <c r="F723" s="61">
        <v>62.892029999999998</v>
      </c>
      <c r="G723" s="265">
        <f t="shared" si="230"/>
        <v>0</v>
      </c>
      <c r="H723" s="18">
        <f t="shared" si="231"/>
        <v>0</v>
      </c>
      <c r="I723" s="18">
        <f t="shared" si="232"/>
        <v>100</v>
      </c>
    </row>
    <row r="724" spans="1:9" ht="41.25" customHeight="1" x14ac:dyDescent="0.25">
      <c r="A724" s="183" t="s">
        <v>1020</v>
      </c>
      <c r="B724" s="51">
        <v>441</v>
      </c>
      <c r="C724" s="50" t="s">
        <v>1067</v>
      </c>
      <c r="D724" s="61">
        <v>417.20415000000003</v>
      </c>
      <c r="E724" s="231">
        <v>417.20415000000003</v>
      </c>
      <c r="F724" s="61">
        <v>417.20415000000003</v>
      </c>
      <c r="G724" s="265">
        <f t="shared" si="230"/>
        <v>0</v>
      </c>
      <c r="H724" s="18">
        <f t="shared" si="231"/>
        <v>0</v>
      </c>
      <c r="I724" s="18">
        <f t="shared" si="232"/>
        <v>100</v>
      </c>
    </row>
    <row r="725" spans="1:9" ht="41.25" customHeight="1" x14ac:dyDescent="0.25">
      <c r="A725" s="183" t="s">
        <v>1021</v>
      </c>
      <c r="B725" s="51">
        <v>441</v>
      </c>
      <c r="C725" s="50" t="s">
        <v>1068</v>
      </c>
      <c r="D725" s="61">
        <v>308.90969999999999</v>
      </c>
      <c r="E725" s="231">
        <v>308.90969999999999</v>
      </c>
      <c r="F725" s="61">
        <v>308.90969999999999</v>
      </c>
      <c r="G725" s="265">
        <f t="shared" si="230"/>
        <v>0</v>
      </c>
      <c r="H725" s="18">
        <f t="shared" si="231"/>
        <v>0</v>
      </c>
      <c r="I725" s="18">
        <f t="shared" si="232"/>
        <v>100</v>
      </c>
    </row>
    <row r="726" spans="1:9" ht="41.25" customHeight="1" x14ac:dyDescent="0.25">
      <c r="A726" s="183" t="s">
        <v>1022</v>
      </c>
      <c r="B726" s="51">
        <v>441</v>
      </c>
      <c r="C726" s="50" t="s">
        <v>1069</v>
      </c>
      <c r="D726" s="61">
        <v>354.06436000000002</v>
      </c>
      <c r="E726" s="231">
        <v>354.06436000000002</v>
      </c>
      <c r="F726" s="61">
        <v>354.06436000000002</v>
      </c>
      <c r="G726" s="265">
        <f t="shared" si="230"/>
        <v>0</v>
      </c>
      <c r="H726" s="18">
        <f t="shared" si="231"/>
        <v>0</v>
      </c>
      <c r="I726" s="18">
        <f t="shared" si="232"/>
        <v>100</v>
      </c>
    </row>
    <row r="727" spans="1:9" ht="41.25" customHeight="1" x14ac:dyDescent="0.25">
      <c r="A727" s="183" t="s">
        <v>1023</v>
      </c>
      <c r="B727" s="51">
        <v>441</v>
      </c>
      <c r="C727" s="50" t="s">
        <v>1070</v>
      </c>
      <c r="D727" s="61">
        <v>585.68079999999998</v>
      </c>
      <c r="E727" s="231">
        <v>585.68079999999998</v>
      </c>
      <c r="F727" s="61">
        <v>585.68079999999998</v>
      </c>
      <c r="G727" s="265">
        <f t="shared" si="230"/>
        <v>0</v>
      </c>
      <c r="H727" s="18">
        <f t="shared" si="231"/>
        <v>0</v>
      </c>
      <c r="I727" s="18">
        <f t="shared" si="232"/>
        <v>100</v>
      </c>
    </row>
    <row r="728" spans="1:9" ht="41.25" customHeight="1" x14ac:dyDescent="0.25">
      <c r="A728" s="183" t="s">
        <v>1024</v>
      </c>
      <c r="B728" s="51">
        <v>441</v>
      </c>
      <c r="C728" s="50" t="s">
        <v>1071</v>
      </c>
      <c r="D728" s="61">
        <v>572.56763000000001</v>
      </c>
      <c r="E728" s="231">
        <v>572.56763000000001</v>
      </c>
      <c r="F728" s="61">
        <v>572.56763000000001</v>
      </c>
      <c r="G728" s="265">
        <f t="shared" si="230"/>
        <v>0</v>
      </c>
      <c r="H728" s="18">
        <f t="shared" si="231"/>
        <v>0</v>
      </c>
      <c r="I728" s="18">
        <f t="shared" si="232"/>
        <v>100</v>
      </c>
    </row>
    <row r="729" spans="1:9" ht="41.25" customHeight="1" x14ac:dyDescent="0.25">
      <c r="A729" s="183" t="s">
        <v>1025</v>
      </c>
      <c r="B729" s="51">
        <v>441</v>
      </c>
      <c r="C729" s="50" t="s">
        <v>1072</v>
      </c>
      <c r="D729" s="61">
        <v>470.60340000000002</v>
      </c>
      <c r="E729" s="231">
        <v>470.60340000000002</v>
      </c>
      <c r="F729" s="61">
        <v>470.60340000000002</v>
      </c>
      <c r="G729" s="265">
        <f t="shared" si="230"/>
        <v>0</v>
      </c>
      <c r="H729" s="18">
        <f t="shared" si="231"/>
        <v>0</v>
      </c>
      <c r="I729" s="18">
        <f t="shared" si="232"/>
        <v>100</v>
      </c>
    </row>
    <row r="730" spans="1:9" ht="41.25" customHeight="1" x14ac:dyDescent="0.25">
      <c r="A730" s="183" t="s">
        <v>1026</v>
      </c>
      <c r="B730" s="51">
        <v>441</v>
      </c>
      <c r="C730" s="50" t="s">
        <v>1073</v>
      </c>
      <c r="D730" s="61">
        <v>730.10544000000004</v>
      </c>
      <c r="E730" s="231">
        <v>730.10544000000004</v>
      </c>
      <c r="F730" s="61">
        <v>730.10544000000004</v>
      </c>
      <c r="G730" s="265">
        <f t="shared" si="230"/>
        <v>0</v>
      </c>
      <c r="H730" s="18">
        <f t="shared" si="231"/>
        <v>0</v>
      </c>
      <c r="I730" s="18">
        <f t="shared" si="232"/>
        <v>100</v>
      </c>
    </row>
    <row r="731" spans="1:9" ht="41.25" customHeight="1" x14ac:dyDescent="0.25">
      <c r="A731" s="183" t="s">
        <v>1027</v>
      </c>
      <c r="B731" s="51">
        <v>441</v>
      </c>
      <c r="C731" s="50" t="s">
        <v>1074</v>
      </c>
      <c r="D731" s="61">
        <v>161.68546000000001</v>
      </c>
      <c r="E731" s="231">
        <v>161.68546000000001</v>
      </c>
      <c r="F731" s="61">
        <v>161.68546000000001</v>
      </c>
      <c r="G731" s="265">
        <f t="shared" si="230"/>
        <v>0</v>
      </c>
      <c r="H731" s="18">
        <f t="shared" si="231"/>
        <v>0</v>
      </c>
      <c r="I731" s="18">
        <f t="shared" si="232"/>
        <v>100</v>
      </c>
    </row>
    <row r="732" spans="1:9" ht="41.25" customHeight="1" x14ac:dyDescent="0.25">
      <c r="A732" s="183" t="s">
        <v>1028</v>
      </c>
      <c r="B732" s="51">
        <v>441</v>
      </c>
      <c r="C732" s="50" t="s">
        <v>1075</v>
      </c>
      <c r="D732" s="61">
        <v>266.90348</v>
      </c>
      <c r="E732" s="231">
        <v>266.90348</v>
      </c>
      <c r="F732" s="61">
        <v>266.90348</v>
      </c>
      <c r="G732" s="265">
        <f t="shared" si="230"/>
        <v>0</v>
      </c>
      <c r="H732" s="18">
        <f t="shared" si="231"/>
        <v>0</v>
      </c>
      <c r="I732" s="18">
        <f t="shared" si="232"/>
        <v>100</v>
      </c>
    </row>
    <row r="733" spans="1:9" ht="41.25" customHeight="1" x14ac:dyDescent="0.25">
      <c r="A733" s="183" t="s">
        <v>1029</v>
      </c>
      <c r="B733" s="51">
        <v>441</v>
      </c>
      <c r="C733" s="50" t="s">
        <v>1076</v>
      </c>
      <c r="D733" s="61">
        <v>53.621830000000003</v>
      </c>
      <c r="E733" s="231">
        <v>53.621830000000003</v>
      </c>
      <c r="F733" s="61">
        <v>53.621830000000003</v>
      </c>
      <c r="G733" s="265">
        <f t="shared" si="230"/>
        <v>0</v>
      </c>
      <c r="H733" s="18">
        <f t="shared" si="231"/>
        <v>0</v>
      </c>
      <c r="I733" s="18">
        <f t="shared" si="232"/>
        <v>100</v>
      </c>
    </row>
    <row r="734" spans="1:9" ht="41.25" customHeight="1" x14ac:dyDescent="0.25">
      <c r="A734" s="183" t="s">
        <v>1030</v>
      </c>
      <c r="B734" s="51">
        <v>441</v>
      </c>
      <c r="C734" s="50" t="s">
        <v>1077</v>
      </c>
      <c r="D734" s="61">
        <v>299.30601999999999</v>
      </c>
      <c r="E734" s="231">
        <v>299.30601999999999</v>
      </c>
      <c r="F734" s="61">
        <v>299.30601999999999</v>
      </c>
      <c r="G734" s="265">
        <f t="shared" si="230"/>
        <v>0</v>
      </c>
      <c r="H734" s="18">
        <f t="shared" si="231"/>
        <v>0</v>
      </c>
      <c r="I734" s="18">
        <f t="shared" si="232"/>
        <v>100</v>
      </c>
    </row>
    <row r="735" spans="1:9" ht="41.25" customHeight="1" x14ac:dyDescent="0.25">
      <c r="A735" s="183" t="s">
        <v>1031</v>
      </c>
      <c r="B735" s="51">
        <v>441</v>
      </c>
      <c r="C735" s="50" t="s">
        <v>1078</v>
      </c>
      <c r="D735" s="61">
        <v>364.52719000000002</v>
      </c>
      <c r="E735" s="231">
        <v>364.52719000000002</v>
      </c>
      <c r="F735" s="61">
        <v>364.52719000000002</v>
      </c>
      <c r="G735" s="265">
        <f t="shared" si="230"/>
        <v>0</v>
      </c>
      <c r="H735" s="18">
        <f t="shared" si="231"/>
        <v>0</v>
      </c>
      <c r="I735" s="18">
        <f t="shared" si="232"/>
        <v>100</v>
      </c>
    </row>
    <row r="736" spans="1:9" ht="41.25" customHeight="1" x14ac:dyDescent="0.25">
      <c r="A736" s="183" t="s">
        <v>1032</v>
      </c>
      <c r="B736" s="51">
        <v>441</v>
      </c>
      <c r="C736" s="50" t="s">
        <v>1079</v>
      </c>
      <c r="D736" s="61">
        <v>101.51872</v>
      </c>
      <c r="E736" s="231">
        <v>101.51872</v>
      </c>
      <c r="F736" s="61">
        <v>101.51872</v>
      </c>
      <c r="G736" s="265">
        <f t="shared" si="226"/>
        <v>0</v>
      </c>
      <c r="H736" s="18">
        <f t="shared" si="219"/>
        <v>0</v>
      </c>
      <c r="I736" s="18">
        <f t="shared" si="220"/>
        <v>100</v>
      </c>
    </row>
    <row r="737" spans="1:9" ht="41.25" customHeight="1" x14ac:dyDescent="0.25">
      <c r="A737" s="183" t="s">
        <v>1033</v>
      </c>
      <c r="B737" s="51">
        <v>441</v>
      </c>
      <c r="C737" s="50" t="s">
        <v>1080</v>
      </c>
      <c r="D737" s="61">
        <v>437.89578</v>
      </c>
      <c r="E737" s="231">
        <v>437.89578</v>
      </c>
      <c r="F737" s="61">
        <v>437.89578</v>
      </c>
      <c r="G737" s="265">
        <f t="shared" si="226"/>
        <v>0</v>
      </c>
      <c r="H737" s="18">
        <f t="shared" si="219"/>
        <v>0</v>
      </c>
      <c r="I737" s="18">
        <f t="shared" si="220"/>
        <v>100</v>
      </c>
    </row>
    <row r="738" spans="1:9" ht="41.25" customHeight="1" x14ac:dyDescent="0.25">
      <c r="A738" s="183" t="s">
        <v>1034</v>
      </c>
      <c r="B738" s="51">
        <v>441</v>
      </c>
      <c r="C738" s="50" t="s">
        <v>1081</v>
      </c>
      <c r="D738" s="61">
        <v>132.90341000000001</v>
      </c>
      <c r="E738" s="231">
        <v>132.90341000000001</v>
      </c>
      <c r="F738" s="61">
        <v>132.90341000000001</v>
      </c>
      <c r="G738" s="265">
        <f t="shared" si="226"/>
        <v>0</v>
      </c>
      <c r="H738" s="18">
        <f t="shared" si="219"/>
        <v>0</v>
      </c>
      <c r="I738" s="18">
        <f t="shared" si="220"/>
        <v>100</v>
      </c>
    </row>
    <row r="739" spans="1:9" ht="41.25" customHeight="1" x14ac:dyDescent="0.25">
      <c r="A739" s="183" t="s">
        <v>1035</v>
      </c>
      <c r="B739" s="21" t="s">
        <v>16</v>
      </c>
      <c r="C739" s="50" t="s">
        <v>1082</v>
      </c>
      <c r="D739" s="61">
        <v>1298.549</v>
      </c>
      <c r="E739" s="231">
        <v>1298.549</v>
      </c>
      <c r="F739" s="61">
        <v>1298.549</v>
      </c>
      <c r="G739" s="265">
        <f t="shared" si="226"/>
        <v>0</v>
      </c>
      <c r="H739" s="18">
        <f t="shared" si="219"/>
        <v>0</v>
      </c>
      <c r="I739" s="18">
        <f t="shared" si="220"/>
        <v>100</v>
      </c>
    </row>
    <row r="740" spans="1:9" ht="41.25" customHeight="1" x14ac:dyDescent="0.25">
      <c r="A740" s="183" t="s">
        <v>1036</v>
      </c>
      <c r="B740" s="21" t="s">
        <v>16</v>
      </c>
      <c r="C740" s="50" t="s">
        <v>1083</v>
      </c>
      <c r="D740" s="61">
        <v>1069.81</v>
      </c>
      <c r="E740" s="231">
        <v>1069.81</v>
      </c>
      <c r="F740" s="61">
        <v>1069.81</v>
      </c>
      <c r="G740" s="265">
        <f t="shared" si="226"/>
        <v>0</v>
      </c>
      <c r="H740" s="18">
        <f t="shared" si="219"/>
        <v>0</v>
      </c>
      <c r="I740" s="18">
        <f t="shared" si="220"/>
        <v>100</v>
      </c>
    </row>
    <row r="741" spans="1:9" ht="41.25" customHeight="1" x14ac:dyDescent="0.25">
      <c r="A741" s="183" t="s">
        <v>1037</v>
      </c>
      <c r="B741" s="51">
        <v>441</v>
      </c>
      <c r="C741" s="50" t="s">
        <v>1084</v>
      </c>
      <c r="D741" s="61">
        <v>1646.62725</v>
      </c>
      <c r="E741" s="231">
        <v>1646.62725</v>
      </c>
      <c r="F741" s="61">
        <v>1646.62725</v>
      </c>
      <c r="G741" s="265">
        <f t="shared" si="226"/>
        <v>0</v>
      </c>
      <c r="H741" s="18">
        <f t="shared" si="219"/>
        <v>0</v>
      </c>
      <c r="I741" s="18">
        <f t="shared" si="220"/>
        <v>100</v>
      </c>
    </row>
    <row r="742" spans="1:9" ht="41.25" customHeight="1" x14ac:dyDescent="0.25">
      <c r="A742" s="183" t="s">
        <v>1038</v>
      </c>
      <c r="B742" s="51">
        <v>441</v>
      </c>
      <c r="C742" s="50" t="s">
        <v>1085</v>
      </c>
      <c r="D742" s="61">
        <v>100.12466000000001</v>
      </c>
      <c r="E742" s="231">
        <v>100.12466000000001</v>
      </c>
      <c r="F742" s="61">
        <v>100.12466000000001</v>
      </c>
      <c r="G742" s="265">
        <f t="shared" si="226"/>
        <v>0</v>
      </c>
      <c r="H742" s="18">
        <f t="shared" si="219"/>
        <v>0</v>
      </c>
      <c r="I742" s="18">
        <f t="shared" si="220"/>
        <v>100</v>
      </c>
    </row>
    <row r="743" spans="1:9" ht="41.25" customHeight="1" x14ac:dyDescent="0.25">
      <c r="A743" s="183" t="s">
        <v>1039</v>
      </c>
      <c r="B743" s="51">
        <v>441</v>
      </c>
      <c r="C743" s="50" t="s">
        <v>1086</v>
      </c>
      <c r="D743" s="61">
        <v>124.40911</v>
      </c>
      <c r="E743" s="231">
        <v>124.40911</v>
      </c>
      <c r="F743" s="61">
        <v>124.40911</v>
      </c>
      <c r="G743" s="265">
        <f t="shared" si="226"/>
        <v>0</v>
      </c>
      <c r="H743" s="18">
        <f t="shared" si="219"/>
        <v>0</v>
      </c>
      <c r="I743" s="18">
        <f t="shared" si="220"/>
        <v>100</v>
      </c>
    </row>
    <row r="744" spans="1:9" ht="41.25" customHeight="1" x14ac:dyDescent="0.25">
      <c r="A744" s="183" t="s">
        <v>1040</v>
      </c>
      <c r="B744" s="51">
        <v>441</v>
      </c>
      <c r="C744" s="50" t="s">
        <v>1087</v>
      </c>
      <c r="D744" s="61">
        <v>96.186970000000002</v>
      </c>
      <c r="E744" s="231">
        <v>96.186970000000002</v>
      </c>
      <c r="F744" s="61">
        <v>96.186970000000002</v>
      </c>
      <c r="G744" s="265">
        <f t="shared" si="226"/>
        <v>0</v>
      </c>
      <c r="H744" s="18">
        <f t="shared" si="219"/>
        <v>0</v>
      </c>
      <c r="I744" s="18">
        <f t="shared" si="220"/>
        <v>100</v>
      </c>
    </row>
    <row r="745" spans="1:9" s="176" customFormat="1" ht="30" customHeight="1" x14ac:dyDescent="0.25">
      <c r="A745" s="183" t="s">
        <v>1041</v>
      </c>
      <c r="B745" s="21" t="s">
        <v>16</v>
      </c>
      <c r="C745" s="50" t="s">
        <v>1088</v>
      </c>
      <c r="D745" s="61">
        <v>307.45062000000001</v>
      </c>
      <c r="E745" s="231">
        <v>307.45062000000001</v>
      </c>
      <c r="F745" s="61">
        <v>307.45062000000001</v>
      </c>
      <c r="G745" s="265">
        <f t="shared" si="226"/>
        <v>0</v>
      </c>
      <c r="H745" s="18">
        <f t="shared" si="219"/>
        <v>0</v>
      </c>
      <c r="I745" s="18">
        <f t="shared" si="220"/>
        <v>100</v>
      </c>
    </row>
    <row r="746" spans="1:9" s="176" customFormat="1" ht="87.75" customHeight="1" x14ac:dyDescent="0.25">
      <c r="A746" s="183" t="s">
        <v>1042</v>
      </c>
      <c r="B746" s="21" t="s">
        <v>16</v>
      </c>
      <c r="C746" s="50" t="s">
        <v>1089</v>
      </c>
      <c r="D746" s="61">
        <v>2062.9</v>
      </c>
      <c r="E746" s="231">
        <v>2062.9</v>
      </c>
      <c r="F746" s="61">
        <v>2062.9</v>
      </c>
      <c r="G746" s="265">
        <f t="shared" si="226"/>
        <v>0</v>
      </c>
      <c r="H746" s="18">
        <f t="shared" si="219"/>
        <v>0</v>
      </c>
      <c r="I746" s="18">
        <f t="shared" si="220"/>
        <v>100</v>
      </c>
    </row>
    <row r="747" spans="1:9" s="176" customFormat="1" ht="48.75" customHeight="1" x14ac:dyDescent="0.25">
      <c r="A747" s="183" t="s">
        <v>1043</v>
      </c>
      <c r="B747" s="21" t="s">
        <v>16</v>
      </c>
      <c r="C747" s="50" t="s">
        <v>1090</v>
      </c>
      <c r="D747" s="61">
        <v>484.12205</v>
      </c>
      <c r="E747" s="231">
        <v>484.12205</v>
      </c>
      <c r="F747" s="61">
        <v>484.12205</v>
      </c>
      <c r="G747" s="265">
        <f t="shared" si="226"/>
        <v>0</v>
      </c>
      <c r="H747" s="18">
        <f t="shared" si="219"/>
        <v>0</v>
      </c>
      <c r="I747" s="18">
        <f t="shared" si="220"/>
        <v>100</v>
      </c>
    </row>
    <row r="748" spans="1:9" ht="71.25" customHeight="1" x14ac:dyDescent="0.25">
      <c r="A748" s="161" t="s">
        <v>31</v>
      </c>
      <c r="B748" s="135"/>
      <c r="C748" s="13" t="s">
        <v>128</v>
      </c>
      <c r="D748" s="15">
        <f>SUM(D749:D757)</f>
        <v>1919.3</v>
      </c>
      <c r="E748" s="230">
        <f>SUM(E749:E757)</f>
        <v>1919.3</v>
      </c>
      <c r="F748" s="15">
        <f>SUM(F749:F757)</f>
        <v>1919.3</v>
      </c>
      <c r="G748" s="264">
        <f t="shared" si="226"/>
        <v>0</v>
      </c>
      <c r="H748" s="15">
        <f t="shared" si="219"/>
        <v>0</v>
      </c>
      <c r="I748" s="15">
        <f t="shared" si="220"/>
        <v>100</v>
      </c>
    </row>
    <row r="749" spans="1:9" ht="33" customHeight="1" x14ac:dyDescent="0.25">
      <c r="A749" s="183" t="s">
        <v>245</v>
      </c>
      <c r="B749" s="92">
        <v>441</v>
      </c>
      <c r="C749" s="50" t="s">
        <v>129</v>
      </c>
      <c r="D749" s="61">
        <v>419.3</v>
      </c>
      <c r="E749" s="231">
        <v>419.3</v>
      </c>
      <c r="F749" s="61">
        <v>419.3</v>
      </c>
      <c r="G749" s="265">
        <f t="shared" si="226"/>
        <v>0</v>
      </c>
      <c r="H749" s="18">
        <f t="shared" si="219"/>
        <v>0</v>
      </c>
      <c r="I749" s="18">
        <f t="shared" si="220"/>
        <v>100</v>
      </c>
    </row>
    <row r="750" spans="1:9" ht="33" customHeight="1" x14ac:dyDescent="0.25">
      <c r="A750" s="183" t="s">
        <v>1091</v>
      </c>
      <c r="B750" s="92">
        <v>441</v>
      </c>
      <c r="C750" s="50" t="s">
        <v>1099</v>
      </c>
      <c r="D750" s="61">
        <v>300</v>
      </c>
      <c r="E750" s="231">
        <v>300</v>
      </c>
      <c r="F750" s="61">
        <v>300</v>
      </c>
      <c r="G750" s="265">
        <f t="shared" ref="G750:G757" si="233">E750-F750</f>
        <v>0</v>
      </c>
      <c r="H750" s="18">
        <f t="shared" ref="H750:H757" si="234">D750-F750</f>
        <v>0</v>
      </c>
      <c r="I750" s="18">
        <f t="shared" ref="I750:I757" si="235">F750/D750*100</f>
        <v>100</v>
      </c>
    </row>
    <row r="751" spans="1:9" ht="33" customHeight="1" x14ac:dyDescent="0.25">
      <c r="A751" s="183" t="s">
        <v>1092</v>
      </c>
      <c r="B751" s="92">
        <v>441</v>
      </c>
      <c r="C751" s="50" t="s">
        <v>1100</v>
      </c>
      <c r="D751" s="61">
        <v>100</v>
      </c>
      <c r="E751" s="231">
        <v>100</v>
      </c>
      <c r="F751" s="61">
        <v>100</v>
      </c>
      <c r="G751" s="265">
        <f t="shared" si="233"/>
        <v>0</v>
      </c>
      <c r="H751" s="18">
        <f t="shared" si="234"/>
        <v>0</v>
      </c>
      <c r="I751" s="18">
        <f t="shared" si="235"/>
        <v>100</v>
      </c>
    </row>
    <row r="752" spans="1:9" ht="33" customHeight="1" x14ac:dyDescent="0.25">
      <c r="A752" s="183" t="s">
        <v>1093</v>
      </c>
      <c r="B752" s="92">
        <v>441</v>
      </c>
      <c r="C752" s="50" t="s">
        <v>1101</v>
      </c>
      <c r="D752" s="61">
        <v>100</v>
      </c>
      <c r="E752" s="231">
        <v>100</v>
      </c>
      <c r="F752" s="61">
        <v>100</v>
      </c>
      <c r="G752" s="265">
        <f t="shared" si="233"/>
        <v>0</v>
      </c>
      <c r="H752" s="18">
        <f t="shared" si="234"/>
        <v>0</v>
      </c>
      <c r="I752" s="18">
        <f t="shared" si="235"/>
        <v>100</v>
      </c>
    </row>
    <row r="753" spans="1:9" ht="31.5" customHeight="1" x14ac:dyDescent="0.25">
      <c r="A753" s="183" t="s">
        <v>1094</v>
      </c>
      <c r="B753" s="92">
        <v>441</v>
      </c>
      <c r="C753" s="50" t="s">
        <v>1102</v>
      </c>
      <c r="D753" s="61">
        <v>100</v>
      </c>
      <c r="E753" s="231">
        <v>100</v>
      </c>
      <c r="F753" s="61">
        <v>100</v>
      </c>
      <c r="G753" s="265">
        <f t="shared" si="233"/>
        <v>0</v>
      </c>
      <c r="H753" s="18">
        <f t="shared" si="234"/>
        <v>0</v>
      </c>
      <c r="I753" s="18">
        <f t="shared" si="235"/>
        <v>100</v>
      </c>
    </row>
    <row r="754" spans="1:9" ht="31.5" customHeight="1" x14ac:dyDescent="0.25">
      <c r="A754" s="183" t="s">
        <v>1095</v>
      </c>
      <c r="B754" s="92">
        <v>441</v>
      </c>
      <c r="C754" s="50" t="s">
        <v>1103</v>
      </c>
      <c r="D754" s="61">
        <v>200</v>
      </c>
      <c r="E754" s="231">
        <v>200</v>
      </c>
      <c r="F754" s="61">
        <v>200</v>
      </c>
      <c r="G754" s="265">
        <f t="shared" si="233"/>
        <v>0</v>
      </c>
      <c r="H754" s="18">
        <f t="shared" si="234"/>
        <v>0</v>
      </c>
      <c r="I754" s="18">
        <f t="shared" si="235"/>
        <v>100</v>
      </c>
    </row>
    <row r="755" spans="1:9" ht="31.5" customHeight="1" x14ac:dyDescent="0.25">
      <c r="A755" s="183" t="s">
        <v>1096</v>
      </c>
      <c r="B755" s="92">
        <v>441</v>
      </c>
      <c r="C755" s="50" t="s">
        <v>1104</v>
      </c>
      <c r="D755" s="61">
        <v>200</v>
      </c>
      <c r="E755" s="231">
        <v>200</v>
      </c>
      <c r="F755" s="61">
        <v>200</v>
      </c>
      <c r="G755" s="265">
        <f t="shared" si="233"/>
        <v>0</v>
      </c>
      <c r="H755" s="18">
        <f t="shared" si="234"/>
        <v>0</v>
      </c>
      <c r="I755" s="18">
        <f t="shared" si="235"/>
        <v>100</v>
      </c>
    </row>
    <row r="756" spans="1:9" ht="46.5" customHeight="1" x14ac:dyDescent="0.25">
      <c r="A756" s="183" t="s">
        <v>1097</v>
      </c>
      <c r="B756" s="92">
        <v>441</v>
      </c>
      <c r="C756" s="50" t="s">
        <v>1105</v>
      </c>
      <c r="D756" s="61">
        <v>350</v>
      </c>
      <c r="E756" s="231">
        <v>350</v>
      </c>
      <c r="F756" s="61">
        <v>350</v>
      </c>
      <c r="G756" s="265">
        <f t="shared" si="233"/>
        <v>0</v>
      </c>
      <c r="H756" s="18">
        <f t="shared" si="234"/>
        <v>0</v>
      </c>
      <c r="I756" s="18">
        <f t="shared" si="235"/>
        <v>100</v>
      </c>
    </row>
    <row r="757" spans="1:9" ht="27" customHeight="1" x14ac:dyDescent="0.25">
      <c r="A757" s="183" t="s">
        <v>1098</v>
      </c>
      <c r="B757" s="92">
        <v>441</v>
      </c>
      <c r="C757" s="50" t="s">
        <v>1106</v>
      </c>
      <c r="D757" s="61">
        <v>150</v>
      </c>
      <c r="E757" s="231">
        <v>150</v>
      </c>
      <c r="F757" s="61">
        <v>150</v>
      </c>
      <c r="G757" s="265">
        <f t="shared" si="233"/>
        <v>0</v>
      </c>
      <c r="H757" s="18">
        <f t="shared" si="234"/>
        <v>0</v>
      </c>
      <c r="I757" s="18">
        <f t="shared" si="235"/>
        <v>100</v>
      </c>
    </row>
    <row r="758" spans="1:9" ht="59.25" customHeight="1" x14ac:dyDescent="0.25">
      <c r="A758" s="161" t="s">
        <v>32</v>
      </c>
      <c r="B758" s="13"/>
      <c r="C758" s="60" t="s">
        <v>194</v>
      </c>
      <c r="D758" s="15">
        <f>SUM(D759:D778)</f>
        <v>45167.669329999997</v>
      </c>
      <c r="E758" s="230">
        <f>SUM(E759:E778)</f>
        <v>44798.294350000011</v>
      </c>
      <c r="F758" s="15">
        <f>SUM(F759:F778)</f>
        <v>44798.294350000011</v>
      </c>
      <c r="G758" s="264">
        <f>SUM(G760:G778)</f>
        <v>0</v>
      </c>
      <c r="H758" s="15">
        <f t="shared" si="219"/>
        <v>369.37497999998595</v>
      </c>
      <c r="I758" s="15">
        <f t="shared" si="220"/>
        <v>99.182213770426614</v>
      </c>
    </row>
    <row r="759" spans="1:9" s="77" customFormat="1" ht="30.75" customHeight="1" x14ac:dyDescent="0.25">
      <c r="A759" s="183" t="s">
        <v>67</v>
      </c>
      <c r="B759" s="62">
        <v>441</v>
      </c>
      <c r="C759" s="50" t="s">
        <v>1107</v>
      </c>
      <c r="D759" s="61">
        <v>25791.02146</v>
      </c>
      <c r="E759" s="231">
        <v>25791.02146</v>
      </c>
      <c r="F759" s="61">
        <v>25791.02146</v>
      </c>
      <c r="G759" s="269">
        <f t="shared" ref="G759" si="236">E759-F759</f>
        <v>0</v>
      </c>
      <c r="H759" s="17">
        <f t="shared" ref="H759" si="237">D759-F759</f>
        <v>0</v>
      </c>
      <c r="I759" s="17">
        <f t="shared" ref="I759" si="238">F759/D759*100</f>
        <v>100</v>
      </c>
    </row>
    <row r="760" spans="1:9" s="78" customFormat="1" ht="30.75" customHeight="1" x14ac:dyDescent="0.25">
      <c r="A760" s="183" t="s">
        <v>67</v>
      </c>
      <c r="B760" s="21" t="s">
        <v>16</v>
      </c>
      <c r="C760" s="50" t="s">
        <v>1107</v>
      </c>
      <c r="D760" s="61">
        <v>7762.6595500000003</v>
      </c>
      <c r="E760" s="231">
        <v>7762.6595500000003</v>
      </c>
      <c r="F760" s="61">
        <v>7762.6595500000003</v>
      </c>
      <c r="G760" s="269">
        <f t="shared" si="226"/>
        <v>0</v>
      </c>
      <c r="H760" s="17">
        <f t="shared" si="219"/>
        <v>0</v>
      </c>
      <c r="I760" s="17">
        <f t="shared" si="220"/>
        <v>100</v>
      </c>
    </row>
    <row r="761" spans="1:9" s="78" customFormat="1" ht="49.5" customHeight="1" x14ac:dyDescent="0.25">
      <c r="A761" s="183" t="s">
        <v>68</v>
      </c>
      <c r="B761" s="21" t="s">
        <v>16</v>
      </c>
      <c r="C761" s="50" t="s">
        <v>1108</v>
      </c>
      <c r="D761" s="61">
        <v>245.87520000000001</v>
      </c>
      <c r="E761" s="231">
        <v>245.87520000000001</v>
      </c>
      <c r="F761" s="61">
        <v>245.87520000000001</v>
      </c>
      <c r="G761" s="269">
        <f t="shared" ref="G761:G778" si="239">E761-F761</f>
        <v>0</v>
      </c>
      <c r="H761" s="17">
        <f t="shared" ref="H761:H778" si="240">D761-F761</f>
        <v>0</v>
      </c>
      <c r="I761" s="17">
        <f t="shared" ref="I761:I778" si="241">F761/D761*100</f>
        <v>100</v>
      </c>
    </row>
    <row r="762" spans="1:9" s="78" customFormat="1" ht="49.5" customHeight="1" x14ac:dyDescent="0.25">
      <c r="A762" s="183" t="s">
        <v>358</v>
      </c>
      <c r="B762" s="21" t="s">
        <v>16</v>
      </c>
      <c r="C762" s="50" t="s">
        <v>1109</v>
      </c>
      <c r="D762" s="61">
        <v>10.000999999999999</v>
      </c>
      <c r="E762" s="231">
        <v>10.000999999999999</v>
      </c>
      <c r="F762" s="61">
        <v>10.000999999999999</v>
      </c>
      <c r="G762" s="269">
        <f t="shared" si="239"/>
        <v>0</v>
      </c>
      <c r="H762" s="17">
        <f t="shared" si="240"/>
        <v>0</v>
      </c>
      <c r="I762" s="17">
        <f t="shared" si="241"/>
        <v>100</v>
      </c>
    </row>
    <row r="763" spans="1:9" s="78" customFormat="1" ht="58.5" customHeight="1" x14ac:dyDescent="0.25">
      <c r="A763" s="183" t="s">
        <v>358</v>
      </c>
      <c r="B763" s="21" t="s">
        <v>16</v>
      </c>
      <c r="C763" s="50" t="s">
        <v>1109</v>
      </c>
      <c r="D763" s="61">
        <v>3.0202900000000001</v>
      </c>
      <c r="E763" s="231">
        <v>3.0202900000000001</v>
      </c>
      <c r="F763" s="61">
        <v>3.0202900000000001</v>
      </c>
      <c r="G763" s="269">
        <f t="shared" si="239"/>
        <v>0</v>
      </c>
      <c r="H763" s="17">
        <f t="shared" si="240"/>
        <v>0</v>
      </c>
      <c r="I763" s="17">
        <f t="shared" si="241"/>
        <v>100</v>
      </c>
    </row>
    <row r="764" spans="1:9" s="78" customFormat="1" ht="36.75" customHeight="1" x14ac:dyDescent="0.25">
      <c r="A764" s="183" t="s">
        <v>43</v>
      </c>
      <c r="B764" s="21" t="s">
        <v>16</v>
      </c>
      <c r="C764" s="50" t="s">
        <v>1110</v>
      </c>
      <c r="D764" s="61">
        <v>66.682000000000002</v>
      </c>
      <c r="E764" s="231">
        <v>66.682000000000002</v>
      </c>
      <c r="F764" s="61">
        <v>66.682000000000002</v>
      </c>
      <c r="G764" s="269">
        <f t="shared" si="239"/>
        <v>0</v>
      </c>
      <c r="H764" s="17">
        <f t="shared" si="240"/>
        <v>0</v>
      </c>
      <c r="I764" s="17">
        <f t="shared" si="241"/>
        <v>100</v>
      </c>
    </row>
    <row r="765" spans="1:9" s="78" customFormat="1" ht="46.5" customHeight="1" x14ac:dyDescent="0.25">
      <c r="A765" s="183" t="s">
        <v>285</v>
      </c>
      <c r="B765" s="21" t="s">
        <v>16</v>
      </c>
      <c r="C765" s="50" t="s">
        <v>1111</v>
      </c>
      <c r="D765" s="61">
        <v>17.399999999999999</v>
      </c>
      <c r="E765" s="231">
        <v>17.399999999999999</v>
      </c>
      <c r="F765" s="61">
        <v>17.399999999999999</v>
      </c>
      <c r="G765" s="269">
        <f t="shared" si="239"/>
        <v>0</v>
      </c>
      <c r="H765" s="17">
        <f t="shared" si="240"/>
        <v>0</v>
      </c>
      <c r="I765" s="17">
        <f t="shared" si="241"/>
        <v>100</v>
      </c>
    </row>
    <row r="766" spans="1:9" s="78" customFormat="1" ht="53.25" customHeight="1" x14ac:dyDescent="0.25">
      <c r="A766" s="183" t="s">
        <v>285</v>
      </c>
      <c r="B766" s="21" t="s">
        <v>16</v>
      </c>
      <c r="C766" s="50" t="s">
        <v>1111</v>
      </c>
      <c r="D766" s="61">
        <v>101.676</v>
      </c>
      <c r="E766" s="231">
        <v>101.676</v>
      </c>
      <c r="F766" s="61">
        <v>101.676</v>
      </c>
      <c r="G766" s="269">
        <f t="shared" si="239"/>
        <v>0</v>
      </c>
      <c r="H766" s="17">
        <f t="shared" si="240"/>
        <v>0</v>
      </c>
      <c r="I766" s="17">
        <f t="shared" si="241"/>
        <v>100</v>
      </c>
    </row>
    <row r="767" spans="1:9" s="78" customFormat="1" ht="33" customHeight="1" x14ac:dyDescent="0.25">
      <c r="A767" s="183" t="s">
        <v>69</v>
      </c>
      <c r="B767" s="21" t="s">
        <v>16</v>
      </c>
      <c r="C767" s="50" t="s">
        <v>1112</v>
      </c>
      <c r="D767" s="61">
        <v>305.19706000000002</v>
      </c>
      <c r="E767" s="231">
        <v>295.49259000000001</v>
      </c>
      <c r="F767" s="61">
        <v>295.49259000000001</v>
      </c>
      <c r="G767" s="269">
        <f t="shared" si="239"/>
        <v>0</v>
      </c>
      <c r="H767" s="17">
        <f t="shared" si="240"/>
        <v>9.7044700000000148</v>
      </c>
      <c r="I767" s="17">
        <f t="shared" si="241"/>
        <v>96.82026098154418</v>
      </c>
    </row>
    <row r="768" spans="1:9" s="78" customFormat="1" ht="33" customHeight="1" x14ac:dyDescent="0.25">
      <c r="A768" s="183" t="s">
        <v>71</v>
      </c>
      <c r="B768" s="21" t="s">
        <v>16</v>
      </c>
      <c r="C768" s="50" t="s">
        <v>1113</v>
      </c>
      <c r="D768" s="61">
        <v>155.84132</v>
      </c>
      <c r="E768" s="231">
        <v>154.81453999999999</v>
      </c>
      <c r="F768" s="61">
        <v>154.81453999999999</v>
      </c>
      <c r="G768" s="269">
        <f t="shared" si="239"/>
        <v>0</v>
      </c>
      <c r="H768" s="17">
        <f t="shared" si="240"/>
        <v>1.0267800000000022</v>
      </c>
      <c r="I768" s="17">
        <f t="shared" si="241"/>
        <v>99.341137510898903</v>
      </c>
    </row>
    <row r="769" spans="1:9" s="78" customFormat="1" ht="36" customHeight="1" x14ac:dyDescent="0.25">
      <c r="A769" s="183" t="s">
        <v>71</v>
      </c>
      <c r="B769" s="21" t="s">
        <v>16</v>
      </c>
      <c r="C769" s="50" t="s">
        <v>1113</v>
      </c>
      <c r="D769" s="61">
        <v>770.33356000000003</v>
      </c>
      <c r="E769" s="231">
        <v>610.65746999999999</v>
      </c>
      <c r="F769" s="61">
        <v>610.65746999999999</v>
      </c>
      <c r="G769" s="269">
        <f t="shared" si="239"/>
        <v>0</v>
      </c>
      <c r="H769" s="17">
        <f t="shared" si="240"/>
        <v>159.67609000000004</v>
      </c>
      <c r="I769" s="17">
        <f t="shared" si="241"/>
        <v>79.271824792366559</v>
      </c>
    </row>
    <row r="770" spans="1:9" s="78" customFormat="1" ht="36" customHeight="1" x14ac:dyDescent="0.25">
      <c r="A770" s="183" t="s">
        <v>49</v>
      </c>
      <c r="B770" s="21" t="s">
        <v>16</v>
      </c>
      <c r="C770" s="50" t="s">
        <v>1114</v>
      </c>
      <c r="D770" s="61">
        <v>347.87891999999999</v>
      </c>
      <c r="E770" s="231">
        <v>347.87891999999999</v>
      </c>
      <c r="F770" s="61">
        <v>347.87891999999999</v>
      </c>
      <c r="G770" s="269">
        <f t="shared" si="239"/>
        <v>0</v>
      </c>
      <c r="H770" s="17">
        <f t="shared" si="240"/>
        <v>0</v>
      </c>
      <c r="I770" s="17">
        <f t="shared" si="241"/>
        <v>100</v>
      </c>
    </row>
    <row r="771" spans="1:9" s="78" customFormat="1" ht="36" customHeight="1" x14ac:dyDescent="0.25">
      <c r="A771" s="183" t="s">
        <v>225</v>
      </c>
      <c r="B771" s="21" t="s">
        <v>16</v>
      </c>
      <c r="C771" s="50" t="s">
        <v>1115</v>
      </c>
      <c r="D771" s="61">
        <v>99.106059999999999</v>
      </c>
      <c r="E771" s="231">
        <v>85.274919999999995</v>
      </c>
      <c r="F771" s="61">
        <v>85.274919999999995</v>
      </c>
      <c r="G771" s="269">
        <f t="shared" si="239"/>
        <v>0</v>
      </c>
      <c r="H771" s="17">
        <f t="shared" si="240"/>
        <v>13.831140000000005</v>
      </c>
      <c r="I771" s="17">
        <f t="shared" si="241"/>
        <v>86.044102651240493</v>
      </c>
    </row>
    <row r="772" spans="1:9" s="78" customFormat="1" ht="36" customHeight="1" x14ac:dyDescent="0.25">
      <c r="A772" s="183" t="s">
        <v>72</v>
      </c>
      <c r="B772" s="21" t="s">
        <v>16</v>
      </c>
      <c r="C772" s="50" t="s">
        <v>1116</v>
      </c>
      <c r="D772" s="61">
        <v>6053.5654000000004</v>
      </c>
      <c r="E772" s="231">
        <v>6048.8249699999997</v>
      </c>
      <c r="F772" s="61">
        <v>6048.8249699999997</v>
      </c>
      <c r="G772" s="269">
        <f t="shared" si="239"/>
        <v>0</v>
      </c>
      <c r="H772" s="17">
        <f t="shared" si="240"/>
        <v>4.7404300000007424</v>
      </c>
      <c r="I772" s="17">
        <f t="shared" si="241"/>
        <v>99.921691933814728</v>
      </c>
    </row>
    <row r="773" spans="1:9" s="78" customFormat="1" ht="36" customHeight="1" x14ac:dyDescent="0.25">
      <c r="A773" s="183" t="s">
        <v>72</v>
      </c>
      <c r="B773" s="21" t="s">
        <v>16</v>
      </c>
      <c r="C773" s="50" t="s">
        <v>1116</v>
      </c>
      <c r="D773" s="61">
        <v>2.5</v>
      </c>
      <c r="E773" s="231">
        <v>2.5</v>
      </c>
      <c r="F773" s="61">
        <v>2.5</v>
      </c>
      <c r="G773" s="269">
        <f t="shared" si="239"/>
        <v>0</v>
      </c>
      <c r="H773" s="17">
        <f t="shared" si="240"/>
        <v>0</v>
      </c>
      <c r="I773" s="17">
        <f t="shared" si="241"/>
        <v>100</v>
      </c>
    </row>
    <row r="774" spans="1:9" s="78" customFormat="1" ht="36" customHeight="1" x14ac:dyDescent="0.25">
      <c r="A774" s="183" t="s">
        <v>72</v>
      </c>
      <c r="B774" s="21" t="s">
        <v>16</v>
      </c>
      <c r="C774" s="50" t="s">
        <v>1116</v>
      </c>
      <c r="D774" s="61">
        <v>177.4</v>
      </c>
      <c r="E774" s="231">
        <v>177.4</v>
      </c>
      <c r="F774" s="61">
        <v>177.4</v>
      </c>
      <c r="G774" s="269">
        <f t="shared" si="239"/>
        <v>0</v>
      </c>
      <c r="H774" s="17">
        <f t="shared" si="240"/>
        <v>0</v>
      </c>
      <c r="I774" s="17">
        <f t="shared" si="241"/>
        <v>100</v>
      </c>
    </row>
    <row r="775" spans="1:9" s="78" customFormat="1" ht="36" customHeight="1" x14ac:dyDescent="0.25">
      <c r="A775" s="183" t="s">
        <v>73</v>
      </c>
      <c r="B775" s="21" t="s">
        <v>16</v>
      </c>
      <c r="C775" s="50" t="s">
        <v>1117</v>
      </c>
      <c r="D775" s="61">
        <v>575.57231999999999</v>
      </c>
      <c r="E775" s="231">
        <v>395.57231999999999</v>
      </c>
      <c r="F775" s="61">
        <v>395.57231999999999</v>
      </c>
      <c r="G775" s="269">
        <f t="shared" si="239"/>
        <v>0</v>
      </c>
      <c r="H775" s="17">
        <f t="shared" si="240"/>
        <v>180</v>
      </c>
      <c r="I775" s="17">
        <f t="shared" si="241"/>
        <v>68.726779633878152</v>
      </c>
    </row>
    <row r="776" spans="1:9" s="78" customFormat="1" ht="36" customHeight="1" x14ac:dyDescent="0.25">
      <c r="A776" s="183" t="s">
        <v>74</v>
      </c>
      <c r="B776" s="21" t="s">
        <v>16</v>
      </c>
      <c r="C776" s="50" t="s">
        <v>1118</v>
      </c>
      <c r="D776" s="61">
        <v>1465.49002</v>
      </c>
      <c r="E776" s="231">
        <v>1465.0939499999999</v>
      </c>
      <c r="F776" s="61">
        <v>1465.0939499999999</v>
      </c>
      <c r="G776" s="269">
        <f t="shared" si="239"/>
        <v>0</v>
      </c>
      <c r="H776" s="17">
        <f t="shared" si="240"/>
        <v>0.3960700000000088</v>
      </c>
      <c r="I776" s="17">
        <f t="shared" si="241"/>
        <v>99.972973545053563</v>
      </c>
    </row>
    <row r="777" spans="1:9" s="78" customFormat="1" ht="135.75" customHeight="1" x14ac:dyDescent="0.25">
      <c r="A777" s="184" t="s">
        <v>526</v>
      </c>
      <c r="B777" s="21" t="s">
        <v>16</v>
      </c>
      <c r="C777" s="50" t="s">
        <v>1119</v>
      </c>
      <c r="D777" s="61">
        <v>942.36940000000004</v>
      </c>
      <c r="E777" s="231">
        <v>942.36940000000004</v>
      </c>
      <c r="F777" s="61">
        <v>942.36940000000004</v>
      </c>
      <c r="G777" s="269">
        <f t="shared" si="239"/>
        <v>0</v>
      </c>
      <c r="H777" s="17">
        <f t="shared" si="240"/>
        <v>0</v>
      </c>
      <c r="I777" s="17">
        <f t="shared" si="241"/>
        <v>100</v>
      </c>
    </row>
    <row r="778" spans="1:9" s="174" customFormat="1" ht="135.75" customHeight="1" x14ac:dyDescent="0.25">
      <c r="A778" s="184" t="s">
        <v>526</v>
      </c>
      <c r="B778" s="21" t="s">
        <v>16</v>
      </c>
      <c r="C778" s="50" t="s">
        <v>1119</v>
      </c>
      <c r="D778" s="61">
        <v>274.07977</v>
      </c>
      <c r="E778" s="231">
        <v>274.07977</v>
      </c>
      <c r="F778" s="61">
        <v>274.07977</v>
      </c>
      <c r="G778" s="269">
        <f t="shared" si="239"/>
        <v>0</v>
      </c>
      <c r="H778" s="17">
        <f t="shared" si="240"/>
        <v>0</v>
      </c>
      <c r="I778" s="17">
        <f t="shared" si="241"/>
        <v>100</v>
      </c>
    </row>
    <row r="779" spans="1:9" ht="58.5" customHeight="1" x14ac:dyDescent="0.25">
      <c r="A779" s="215" t="s">
        <v>59</v>
      </c>
      <c r="B779" s="212"/>
      <c r="C779" s="212"/>
      <c r="D779" s="212"/>
      <c r="E779" s="212"/>
      <c r="F779" s="212"/>
      <c r="G779" s="212"/>
      <c r="H779" s="212"/>
      <c r="I779" s="212"/>
    </row>
    <row r="780" spans="1:9" ht="36.75" customHeight="1" x14ac:dyDescent="0.25">
      <c r="A780" s="159" t="s">
        <v>1</v>
      </c>
      <c r="B780" s="22"/>
      <c r="C780" s="109">
        <v>1800000000</v>
      </c>
      <c r="D780" s="110">
        <f>D782+D799</f>
        <v>99786.105710000003</v>
      </c>
      <c r="E780" s="244">
        <f t="shared" ref="E780:F780" si="242">E782+E799</f>
        <v>99736.643860000011</v>
      </c>
      <c r="F780" s="110">
        <f t="shared" si="242"/>
        <v>99736.643860000011</v>
      </c>
      <c r="G780" s="263">
        <f>E780-F780</f>
        <v>0</v>
      </c>
      <c r="H780" s="105">
        <f t="shared" ref="H780" si="243">D780-F780</f>
        <v>49.46184999999241</v>
      </c>
      <c r="I780" s="105">
        <f t="shared" ref="I780" si="244">F780/D780*100</f>
        <v>99.950432127150307</v>
      </c>
    </row>
    <row r="781" spans="1:9" ht="33" customHeight="1" x14ac:dyDescent="0.25">
      <c r="A781" s="160" t="s">
        <v>5</v>
      </c>
      <c r="B781" s="23"/>
      <c r="C781" s="37"/>
      <c r="D781" s="38"/>
      <c r="E781" s="246"/>
      <c r="F781" s="99"/>
      <c r="G781" s="283"/>
      <c r="H781" s="38"/>
      <c r="I781" s="38"/>
    </row>
    <row r="782" spans="1:9" ht="38.25" customHeight="1" x14ac:dyDescent="0.25">
      <c r="A782" s="165" t="s">
        <v>395</v>
      </c>
      <c r="B782" s="13"/>
      <c r="C782" s="63" t="s">
        <v>130</v>
      </c>
      <c r="D782" s="15">
        <f>SUM(D783:D798)</f>
        <v>43871.805710000008</v>
      </c>
      <c r="E782" s="230">
        <f>SUM(E783:E798)</f>
        <v>43822.343860000015</v>
      </c>
      <c r="F782" s="15">
        <f>SUM(F783:F798)</f>
        <v>43822.343860000015</v>
      </c>
      <c r="G782" s="264">
        <f t="shared" ref="G782:G798" si="245">E782-F782</f>
        <v>0</v>
      </c>
      <c r="H782" s="15">
        <f t="shared" ref="H782:H798" si="246">D782-F782</f>
        <v>49.46184999999241</v>
      </c>
      <c r="I782" s="15">
        <f t="shared" ref="I782:I798" si="247">F782/D782*100</f>
        <v>99.887258230657423</v>
      </c>
    </row>
    <row r="783" spans="1:9" s="76" customFormat="1" ht="171" customHeight="1" x14ac:dyDescent="0.25">
      <c r="A783" s="184" t="s">
        <v>575</v>
      </c>
      <c r="B783" s="64">
        <v>440</v>
      </c>
      <c r="C783" s="58" t="s">
        <v>1120</v>
      </c>
      <c r="D783" s="143">
        <v>597.70399999999995</v>
      </c>
      <c r="E783" s="242">
        <v>597.70399999999995</v>
      </c>
      <c r="F783" s="143">
        <v>597.70399999999995</v>
      </c>
      <c r="G783" s="265">
        <f t="shared" si="245"/>
        <v>0</v>
      </c>
      <c r="H783" s="18">
        <f t="shared" si="246"/>
        <v>0</v>
      </c>
      <c r="I783" s="18">
        <f t="shared" si="247"/>
        <v>100</v>
      </c>
    </row>
    <row r="784" spans="1:9" s="76" customFormat="1" ht="174" customHeight="1" x14ac:dyDescent="0.25">
      <c r="A784" s="184" t="s">
        <v>575</v>
      </c>
      <c r="B784" s="64">
        <v>440</v>
      </c>
      <c r="C784" s="50" t="s">
        <v>1120</v>
      </c>
      <c r="D784" s="61">
        <v>135.97782000000001</v>
      </c>
      <c r="E784" s="231">
        <v>135.97782000000001</v>
      </c>
      <c r="F784" s="61">
        <v>135.97782000000001</v>
      </c>
      <c r="G784" s="265">
        <f t="shared" ref="G784:G791" si="248">E784-F784</f>
        <v>0</v>
      </c>
      <c r="H784" s="18">
        <f t="shared" ref="H784:H791" si="249">D784-F784</f>
        <v>0</v>
      </c>
      <c r="I784" s="18">
        <f t="shared" ref="I784:I791" si="250">F784/D784*100</f>
        <v>100</v>
      </c>
    </row>
    <row r="785" spans="1:9" s="76" customFormat="1" ht="34.5" customHeight="1" x14ac:dyDescent="0.25">
      <c r="A785" s="183" t="s">
        <v>67</v>
      </c>
      <c r="B785" s="64">
        <v>440</v>
      </c>
      <c r="C785" s="50" t="s">
        <v>1121</v>
      </c>
      <c r="D785" s="61">
        <v>30126.024079999999</v>
      </c>
      <c r="E785" s="231">
        <v>30113.801090000001</v>
      </c>
      <c r="F785" s="61">
        <v>30113.801090000001</v>
      </c>
      <c r="G785" s="265">
        <f t="shared" si="248"/>
        <v>0</v>
      </c>
      <c r="H785" s="18">
        <f t="shared" si="249"/>
        <v>12.22298999999839</v>
      </c>
      <c r="I785" s="18">
        <f t="shared" si="250"/>
        <v>99.959427138584431</v>
      </c>
    </row>
    <row r="786" spans="1:9" s="76" customFormat="1" ht="34.5" customHeight="1" x14ac:dyDescent="0.25">
      <c r="A786" s="183" t="s">
        <v>67</v>
      </c>
      <c r="B786" s="64">
        <v>440</v>
      </c>
      <c r="C786" s="50" t="s">
        <v>1121</v>
      </c>
      <c r="D786" s="61">
        <v>8647.1498499999998</v>
      </c>
      <c r="E786" s="231">
        <v>8647.1061699999991</v>
      </c>
      <c r="F786" s="61">
        <v>8647.1061699999991</v>
      </c>
      <c r="G786" s="265">
        <f t="shared" si="248"/>
        <v>0</v>
      </c>
      <c r="H786" s="18">
        <f t="shared" si="249"/>
        <v>4.3680000000676955E-2</v>
      </c>
      <c r="I786" s="18">
        <f t="shared" si="250"/>
        <v>99.999494862460367</v>
      </c>
    </row>
    <row r="787" spans="1:9" s="76" customFormat="1" ht="34.5" customHeight="1" x14ac:dyDescent="0.25">
      <c r="A787" s="183" t="s">
        <v>68</v>
      </c>
      <c r="B787" s="64">
        <v>440</v>
      </c>
      <c r="C787" s="50" t="s">
        <v>1122</v>
      </c>
      <c r="D787" s="61">
        <v>574.66700000000003</v>
      </c>
      <c r="E787" s="231">
        <v>574.66700000000003</v>
      </c>
      <c r="F787" s="61">
        <v>574.66700000000003</v>
      </c>
      <c r="G787" s="265">
        <f t="shared" si="248"/>
        <v>0</v>
      </c>
      <c r="H787" s="18">
        <f t="shared" si="249"/>
        <v>0</v>
      </c>
      <c r="I787" s="18">
        <f t="shared" si="250"/>
        <v>100</v>
      </c>
    </row>
    <row r="788" spans="1:9" s="76" customFormat="1" ht="34.5" customHeight="1" x14ac:dyDescent="0.25">
      <c r="A788" s="183" t="s">
        <v>43</v>
      </c>
      <c r="B788" s="64">
        <v>440</v>
      </c>
      <c r="C788" s="50" t="s">
        <v>1123</v>
      </c>
      <c r="D788" s="61">
        <v>121.27500000000001</v>
      </c>
      <c r="E788" s="231">
        <v>121.27500000000001</v>
      </c>
      <c r="F788" s="61">
        <v>121.27500000000001</v>
      </c>
      <c r="G788" s="265">
        <f t="shared" si="248"/>
        <v>0</v>
      </c>
      <c r="H788" s="18">
        <f t="shared" si="249"/>
        <v>0</v>
      </c>
      <c r="I788" s="18">
        <f t="shared" si="250"/>
        <v>100</v>
      </c>
    </row>
    <row r="789" spans="1:9" s="76" customFormat="1" ht="51" customHeight="1" x14ac:dyDescent="0.25">
      <c r="A789" s="183" t="s">
        <v>285</v>
      </c>
      <c r="B789" s="64">
        <v>440</v>
      </c>
      <c r="C789" s="50" t="s">
        <v>1124</v>
      </c>
      <c r="D789" s="61">
        <v>103.252</v>
      </c>
      <c r="E789" s="231">
        <v>103.252</v>
      </c>
      <c r="F789" s="61">
        <v>103.252</v>
      </c>
      <c r="G789" s="265">
        <f t="shared" si="248"/>
        <v>0</v>
      </c>
      <c r="H789" s="18">
        <f t="shared" si="249"/>
        <v>0</v>
      </c>
      <c r="I789" s="18">
        <f t="shared" si="250"/>
        <v>100</v>
      </c>
    </row>
    <row r="790" spans="1:9" s="76" customFormat="1" ht="48" customHeight="1" x14ac:dyDescent="0.25">
      <c r="A790" s="183" t="s">
        <v>285</v>
      </c>
      <c r="B790" s="64">
        <v>440</v>
      </c>
      <c r="C790" s="50" t="s">
        <v>1124</v>
      </c>
      <c r="D790" s="61">
        <v>113.2</v>
      </c>
      <c r="E790" s="231">
        <v>113.2</v>
      </c>
      <c r="F790" s="61">
        <v>113.2</v>
      </c>
      <c r="G790" s="265">
        <f t="shared" si="248"/>
        <v>0</v>
      </c>
      <c r="H790" s="18">
        <f t="shared" si="249"/>
        <v>0</v>
      </c>
      <c r="I790" s="18">
        <f t="shared" si="250"/>
        <v>100</v>
      </c>
    </row>
    <row r="791" spans="1:9" s="76" customFormat="1" ht="27" customHeight="1" x14ac:dyDescent="0.25">
      <c r="A791" s="183" t="s">
        <v>69</v>
      </c>
      <c r="B791" s="64">
        <v>440</v>
      </c>
      <c r="C791" s="50" t="s">
        <v>1125</v>
      </c>
      <c r="D791" s="61">
        <v>355.43412000000001</v>
      </c>
      <c r="E791" s="231">
        <v>335.54453999999998</v>
      </c>
      <c r="F791" s="61">
        <v>335.54453999999998</v>
      </c>
      <c r="G791" s="265">
        <f t="shared" si="248"/>
        <v>0</v>
      </c>
      <c r="H791" s="18">
        <f t="shared" si="249"/>
        <v>19.889580000000024</v>
      </c>
      <c r="I791" s="18">
        <f t="shared" si="250"/>
        <v>94.404144430478425</v>
      </c>
    </row>
    <row r="792" spans="1:9" s="75" customFormat="1" ht="27" customHeight="1" x14ac:dyDescent="0.3">
      <c r="A792" s="183" t="s">
        <v>70</v>
      </c>
      <c r="B792" s="64">
        <v>440</v>
      </c>
      <c r="C792" s="50" t="s">
        <v>1126</v>
      </c>
      <c r="D792" s="61">
        <v>46</v>
      </c>
      <c r="E792" s="231">
        <v>46</v>
      </c>
      <c r="F792" s="61">
        <v>46</v>
      </c>
      <c r="G792" s="265">
        <f t="shared" si="245"/>
        <v>0</v>
      </c>
      <c r="H792" s="18">
        <f t="shared" si="246"/>
        <v>0</v>
      </c>
      <c r="I792" s="18">
        <f t="shared" si="247"/>
        <v>100</v>
      </c>
    </row>
    <row r="793" spans="1:9" ht="27" customHeight="1" x14ac:dyDescent="0.25">
      <c r="A793" s="183" t="s">
        <v>225</v>
      </c>
      <c r="B793" s="64">
        <v>440</v>
      </c>
      <c r="C793" s="50" t="s">
        <v>1127</v>
      </c>
      <c r="D793" s="61">
        <v>128.81649999999999</v>
      </c>
      <c r="E793" s="231">
        <v>122.63336</v>
      </c>
      <c r="F793" s="61">
        <v>122.63336</v>
      </c>
      <c r="G793" s="265">
        <f t="shared" si="245"/>
        <v>0</v>
      </c>
      <c r="H793" s="18">
        <f t="shared" si="246"/>
        <v>6.1831399999999945</v>
      </c>
      <c r="I793" s="18">
        <f t="shared" si="247"/>
        <v>95.200040367499511</v>
      </c>
    </row>
    <row r="794" spans="1:9" ht="27" customHeight="1" x14ac:dyDescent="0.25">
      <c r="A794" s="183" t="s">
        <v>72</v>
      </c>
      <c r="B794" s="64">
        <v>440</v>
      </c>
      <c r="C794" s="50" t="s">
        <v>1128</v>
      </c>
      <c r="D794" s="61">
        <v>834.01850999999999</v>
      </c>
      <c r="E794" s="231">
        <v>832.48851000000002</v>
      </c>
      <c r="F794" s="61">
        <v>832.48851000000002</v>
      </c>
      <c r="G794" s="265">
        <f t="shared" si="245"/>
        <v>0</v>
      </c>
      <c r="H794" s="18">
        <f t="shared" si="246"/>
        <v>1.5299999999999727</v>
      </c>
      <c r="I794" s="18">
        <f t="shared" si="247"/>
        <v>99.816550834105584</v>
      </c>
    </row>
    <row r="795" spans="1:9" ht="27" customHeight="1" x14ac:dyDescent="0.25">
      <c r="A795" s="183" t="s">
        <v>73</v>
      </c>
      <c r="B795" s="64">
        <v>440</v>
      </c>
      <c r="C795" s="50" t="s">
        <v>1129</v>
      </c>
      <c r="D795" s="61">
        <v>369.71199999999999</v>
      </c>
      <c r="E795" s="231">
        <v>369.71199999999999</v>
      </c>
      <c r="F795" s="61">
        <v>369.71199999999999</v>
      </c>
      <c r="G795" s="265">
        <f t="shared" si="245"/>
        <v>0</v>
      </c>
      <c r="H795" s="18">
        <f t="shared" si="246"/>
        <v>0</v>
      </c>
      <c r="I795" s="18">
        <f t="shared" si="247"/>
        <v>100</v>
      </c>
    </row>
    <row r="796" spans="1:9" ht="27" customHeight="1" x14ac:dyDescent="0.25">
      <c r="A796" s="183" t="s">
        <v>74</v>
      </c>
      <c r="B796" s="64">
        <v>440</v>
      </c>
      <c r="C796" s="50" t="s">
        <v>1130</v>
      </c>
      <c r="D796" s="61">
        <v>484.15976000000001</v>
      </c>
      <c r="E796" s="231">
        <v>474.56729999999999</v>
      </c>
      <c r="F796" s="61">
        <v>474.56729999999999</v>
      </c>
      <c r="G796" s="265">
        <f t="shared" si="245"/>
        <v>0</v>
      </c>
      <c r="H796" s="18">
        <f t="shared" si="246"/>
        <v>9.5924600000000169</v>
      </c>
      <c r="I796" s="18">
        <f t="shared" si="247"/>
        <v>98.018740756150407</v>
      </c>
    </row>
    <row r="797" spans="1:9" ht="126.75" customHeight="1" x14ac:dyDescent="0.25">
      <c r="A797" s="184" t="s">
        <v>526</v>
      </c>
      <c r="B797" s="64">
        <v>440</v>
      </c>
      <c r="C797" s="50" t="s">
        <v>1131</v>
      </c>
      <c r="D797" s="61">
        <v>991.66592000000003</v>
      </c>
      <c r="E797" s="231">
        <v>991.66592000000003</v>
      </c>
      <c r="F797" s="61">
        <v>991.66592000000003</v>
      </c>
      <c r="G797" s="265">
        <f t="shared" si="245"/>
        <v>0</v>
      </c>
      <c r="H797" s="18">
        <f t="shared" si="246"/>
        <v>0</v>
      </c>
      <c r="I797" s="18">
        <f t="shared" si="247"/>
        <v>100</v>
      </c>
    </row>
    <row r="798" spans="1:9" ht="126.75" customHeight="1" x14ac:dyDescent="0.25">
      <c r="A798" s="184" t="s">
        <v>526</v>
      </c>
      <c r="B798" s="64" t="s">
        <v>40</v>
      </c>
      <c r="C798" s="50" t="s">
        <v>1131</v>
      </c>
      <c r="D798" s="61">
        <v>242.74914999999999</v>
      </c>
      <c r="E798" s="231">
        <v>242.74914999999999</v>
      </c>
      <c r="F798" s="61">
        <v>242.74914999999999</v>
      </c>
      <c r="G798" s="265">
        <f t="shared" si="245"/>
        <v>0</v>
      </c>
      <c r="H798" s="18">
        <f t="shared" si="246"/>
        <v>0</v>
      </c>
      <c r="I798" s="18">
        <f t="shared" si="247"/>
        <v>100</v>
      </c>
    </row>
    <row r="799" spans="1:9" ht="61.5" customHeight="1" x14ac:dyDescent="0.25">
      <c r="A799" s="165" t="s">
        <v>334</v>
      </c>
      <c r="B799" s="135"/>
      <c r="C799" s="63" t="s">
        <v>335</v>
      </c>
      <c r="D799" s="115">
        <f>SUM(D800:D800)</f>
        <v>55914.3</v>
      </c>
      <c r="E799" s="236">
        <f>SUM(E800:E800)</f>
        <v>55914.3</v>
      </c>
      <c r="F799" s="115">
        <f>SUM(F800:F800)</f>
        <v>55914.3</v>
      </c>
      <c r="G799" s="264">
        <f t="shared" ref="G799:G800" si="251">E799-F799</f>
        <v>0</v>
      </c>
      <c r="H799" s="15">
        <f t="shared" ref="H799:H800" si="252">D799-F799</f>
        <v>0</v>
      </c>
      <c r="I799" s="15">
        <f t="shared" ref="I799:I800" si="253">F799/D799*100</f>
        <v>100</v>
      </c>
    </row>
    <row r="800" spans="1:9" ht="83.25" customHeight="1" x14ac:dyDescent="0.25">
      <c r="A800" s="183" t="s">
        <v>336</v>
      </c>
      <c r="B800" s="21" t="s">
        <v>40</v>
      </c>
      <c r="C800" s="50" t="s">
        <v>337</v>
      </c>
      <c r="D800" s="61">
        <v>55914.3</v>
      </c>
      <c r="E800" s="231">
        <v>55914.3</v>
      </c>
      <c r="F800" s="61">
        <v>55914.3</v>
      </c>
      <c r="G800" s="265">
        <f t="shared" si="251"/>
        <v>0</v>
      </c>
      <c r="H800" s="18">
        <f t="shared" si="252"/>
        <v>0</v>
      </c>
      <c r="I800" s="17">
        <f t="shared" si="253"/>
        <v>100</v>
      </c>
    </row>
    <row r="801" spans="1:9" ht="51.75" customHeight="1" x14ac:dyDescent="0.25">
      <c r="A801" s="208" t="s">
        <v>60</v>
      </c>
      <c r="B801" s="209"/>
      <c r="C801" s="209"/>
      <c r="D801" s="209"/>
      <c r="E801" s="209"/>
      <c r="F801" s="209"/>
      <c r="G801" s="209"/>
      <c r="H801" s="209"/>
      <c r="I801" s="209"/>
    </row>
    <row r="802" spans="1:9" ht="27" customHeight="1" x14ac:dyDescent="0.25">
      <c r="A802" s="159" t="s">
        <v>1</v>
      </c>
      <c r="B802" s="39"/>
      <c r="C802" s="109">
        <v>2000000000</v>
      </c>
      <c r="D802" s="110">
        <f>D804</f>
        <v>36477.058879999997</v>
      </c>
      <c r="E802" s="244">
        <f>E804</f>
        <v>36354.606359999998</v>
      </c>
      <c r="F802" s="106">
        <f>F804</f>
        <v>36282.958039999998</v>
      </c>
      <c r="G802" s="263">
        <f t="shared" ref="G802:G804" si="254">E802-F802</f>
        <v>71.64832000000024</v>
      </c>
      <c r="H802" s="105">
        <f t="shared" ref="H802:H804" si="255">D802-F802</f>
        <v>194.10083999999915</v>
      </c>
      <c r="I802" s="105">
        <f t="shared" ref="I802:I804" si="256">F802/D802*100</f>
        <v>99.46788242813507</v>
      </c>
    </row>
    <row r="803" spans="1:9" s="77" customFormat="1" ht="36" customHeight="1" x14ac:dyDescent="0.25">
      <c r="A803" s="160" t="s">
        <v>5</v>
      </c>
      <c r="B803" s="40"/>
      <c r="C803" s="41"/>
      <c r="D803" s="42"/>
      <c r="E803" s="248"/>
      <c r="F803" s="101"/>
      <c r="G803" s="285"/>
      <c r="H803" s="42"/>
      <c r="I803" s="42"/>
    </row>
    <row r="804" spans="1:9" ht="100.5" customHeight="1" x14ac:dyDescent="0.25">
      <c r="A804" s="161" t="s">
        <v>33</v>
      </c>
      <c r="B804" s="43"/>
      <c r="C804" s="56">
        <v>2010000000</v>
      </c>
      <c r="D804" s="15">
        <f>SUM(D805:D825)</f>
        <v>36477.058879999997</v>
      </c>
      <c r="E804" s="230">
        <f>SUM(E805:E825)</f>
        <v>36354.606359999998</v>
      </c>
      <c r="F804" s="15">
        <f>SUM(F805:F825)</f>
        <v>36282.958039999998</v>
      </c>
      <c r="G804" s="264">
        <f t="shared" si="254"/>
        <v>71.64832000000024</v>
      </c>
      <c r="H804" s="15">
        <f t="shared" si="255"/>
        <v>194.10083999999915</v>
      </c>
      <c r="I804" s="15">
        <f t="shared" si="256"/>
        <v>99.46788242813507</v>
      </c>
    </row>
    <row r="805" spans="1:9" ht="51.75" customHeight="1" x14ac:dyDescent="0.25">
      <c r="A805" s="183" t="s">
        <v>1132</v>
      </c>
      <c r="B805" s="62">
        <v>441</v>
      </c>
      <c r="C805" s="50" t="s">
        <v>440</v>
      </c>
      <c r="D805" s="61">
        <v>287.91000000000003</v>
      </c>
      <c r="E805" s="231">
        <v>287.91000000000003</v>
      </c>
      <c r="F805" s="61">
        <v>287.91000000000003</v>
      </c>
      <c r="G805" s="265">
        <f t="shared" ref="G805:G825" si="257">E805-F805</f>
        <v>0</v>
      </c>
      <c r="H805" s="18">
        <f t="shared" ref="H805:H825" si="258">D805-F805</f>
        <v>0</v>
      </c>
      <c r="I805" s="18">
        <f t="shared" ref="I805:I825" si="259">F805/D805*100</f>
        <v>100</v>
      </c>
    </row>
    <row r="806" spans="1:9" ht="78.75" customHeight="1" x14ac:dyDescent="0.25">
      <c r="A806" s="183" t="s">
        <v>219</v>
      </c>
      <c r="B806" s="16" t="s">
        <v>16</v>
      </c>
      <c r="C806" s="50" t="s">
        <v>131</v>
      </c>
      <c r="D806" s="61">
        <v>597.73500000000001</v>
      </c>
      <c r="E806" s="231">
        <v>597.73500000000001</v>
      </c>
      <c r="F806" s="61">
        <v>597.73500000000001</v>
      </c>
      <c r="G806" s="265">
        <f t="shared" si="257"/>
        <v>0</v>
      </c>
      <c r="H806" s="18">
        <f t="shared" si="258"/>
        <v>0</v>
      </c>
      <c r="I806" s="18">
        <f t="shared" si="259"/>
        <v>100</v>
      </c>
    </row>
    <row r="807" spans="1:9" s="76" customFormat="1" ht="46.5" customHeight="1" x14ac:dyDescent="0.25">
      <c r="A807" s="183" t="s">
        <v>67</v>
      </c>
      <c r="B807" s="16" t="s">
        <v>16</v>
      </c>
      <c r="C807" s="50" t="s">
        <v>1133</v>
      </c>
      <c r="D807" s="61">
        <v>22710.618689999999</v>
      </c>
      <c r="E807" s="231">
        <v>22710.618689999999</v>
      </c>
      <c r="F807" s="61">
        <v>22710.618689999999</v>
      </c>
      <c r="G807" s="265">
        <f t="shared" si="257"/>
        <v>0</v>
      </c>
      <c r="H807" s="18">
        <f t="shared" si="258"/>
        <v>0</v>
      </c>
      <c r="I807" s="18">
        <f t="shared" si="259"/>
        <v>100</v>
      </c>
    </row>
    <row r="808" spans="1:9" s="75" customFormat="1" ht="32.25" customHeight="1" x14ac:dyDescent="0.3">
      <c r="A808" s="183" t="s">
        <v>67</v>
      </c>
      <c r="B808" s="16" t="s">
        <v>16</v>
      </c>
      <c r="C808" s="50" t="s">
        <v>1133</v>
      </c>
      <c r="D808" s="61">
        <v>7120.8063099999999</v>
      </c>
      <c r="E808" s="231">
        <v>7120.8060299999997</v>
      </c>
      <c r="F808" s="61">
        <v>7082.1095800000003</v>
      </c>
      <c r="G808" s="265">
        <f t="shared" si="257"/>
        <v>38.696449999999459</v>
      </c>
      <c r="H808" s="18">
        <f t="shared" si="258"/>
        <v>38.696729999999661</v>
      </c>
      <c r="I808" s="18">
        <f t="shared" si="259"/>
        <v>99.456568142491719</v>
      </c>
    </row>
    <row r="809" spans="1:9" ht="56.25" customHeight="1" x14ac:dyDescent="0.25">
      <c r="A809" s="183" t="s">
        <v>68</v>
      </c>
      <c r="B809" s="16" t="s">
        <v>16</v>
      </c>
      <c r="C809" s="50" t="s">
        <v>1134</v>
      </c>
      <c r="D809" s="61">
        <v>245.0968</v>
      </c>
      <c r="E809" s="231">
        <v>245.0968</v>
      </c>
      <c r="F809" s="61">
        <v>245.0968</v>
      </c>
      <c r="G809" s="265">
        <f t="shared" si="257"/>
        <v>0</v>
      </c>
      <c r="H809" s="18">
        <f t="shared" si="258"/>
        <v>0</v>
      </c>
      <c r="I809" s="18">
        <f t="shared" si="259"/>
        <v>100</v>
      </c>
    </row>
    <row r="810" spans="1:9" ht="56.25" customHeight="1" x14ac:dyDescent="0.25">
      <c r="A810" s="183" t="s">
        <v>68</v>
      </c>
      <c r="B810" s="16" t="s">
        <v>16</v>
      </c>
      <c r="C810" s="50" t="s">
        <v>1134</v>
      </c>
      <c r="D810" s="61">
        <v>4.5</v>
      </c>
      <c r="E810" s="231">
        <v>4.5</v>
      </c>
      <c r="F810" s="61">
        <v>4.5</v>
      </c>
      <c r="G810" s="265">
        <f t="shared" si="257"/>
        <v>0</v>
      </c>
      <c r="H810" s="18">
        <f t="shared" si="258"/>
        <v>0</v>
      </c>
      <c r="I810" s="18">
        <f t="shared" si="259"/>
        <v>100</v>
      </c>
    </row>
    <row r="811" spans="1:9" ht="56.25" customHeight="1" x14ac:dyDescent="0.25">
      <c r="A811" s="183" t="s">
        <v>358</v>
      </c>
      <c r="B811" s="16" t="s">
        <v>16</v>
      </c>
      <c r="C811" s="50" t="s">
        <v>1135</v>
      </c>
      <c r="D811" s="61">
        <v>43.087400000000002</v>
      </c>
      <c r="E811" s="231">
        <v>43.087400000000002</v>
      </c>
      <c r="F811" s="61">
        <v>43.087400000000002</v>
      </c>
      <c r="G811" s="265">
        <f t="shared" si="257"/>
        <v>0</v>
      </c>
      <c r="H811" s="18">
        <f t="shared" si="258"/>
        <v>0</v>
      </c>
      <c r="I811" s="18">
        <f t="shared" si="259"/>
        <v>100</v>
      </c>
    </row>
    <row r="812" spans="1:9" ht="52.5" customHeight="1" x14ac:dyDescent="0.25">
      <c r="A812" s="183" t="s">
        <v>43</v>
      </c>
      <c r="B812" s="16" t="s">
        <v>16</v>
      </c>
      <c r="C812" s="50" t="s">
        <v>1136</v>
      </c>
      <c r="D812" s="61">
        <v>66.305000000000007</v>
      </c>
      <c r="E812" s="231">
        <v>66.305000000000007</v>
      </c>
      <c r="F812" s="61">
        <v>66.305000000000007</v>
      </c>
      <c r="G812" s="265">
        <f t="shared" si="257"/>
        <v>0</v>
      </c>
      <c r="H812" s="18">
        <f t="shared" si="258"/>
        <v>0</v>
      </c>
      <c r="I812" s="18">
        <f t="shared" si="259"/>
        <v>100</v>
      </c>
    </row>
    <row r="813" spans="1:9" ht="52.5" customHeight="1" x14ac:dyDescent="0.25">
      <c r="A813" s="183" t="s">
        <v>285</v>
      </c>
      <c r="B813" s="16" t="s">
        <v>16</v>
      </c>
      <c r="C813" s="50" t="s">
        <v>1137</v>
      </c>
      <c r="D813" s="61">
        <v>11.305</v>
      </c>
      <c r="E813" s="231">
        <v>11.305</v>
      </c>
      <c r="F813" s="61">
        <v>11.305</v>
      </c>
      <c r="G813" s="265">
        <f t="shared" si="257"/>
        <v>0</v>
      </c>
      <c r="H813" s="18">
        <f t="shared" si="258"/>
        <v>0</v>
      </c>
      <c r="I813" s="18">
        <f t="shared" si="259"/>
        <v>100</v>
      </c>
    </row>
    <row r="814" spans="1:9" ht="52.5" customHeight="1" x14ac:dyDescent="0.25">
      <c r="A814" s="183" t="s">
        <v>285</v>
      </c>
      <c r="B814" s="16" t="s">
        <v>16</v>
      </c>
      <c r="C814" s="50" t="s">
        <v>1137</v>
      </c>
      <c r="D814" s="61">
        <v>35.6</v>
      </c>
      <c r="E814" s="231">
        <v>35.6</v>
      </c>
      <c r="F814" s="61">
        <v>35.6</v>
      </c>
      <c r="G814" s="265">
        <f t="shared" si="257"/>
        <v>0</v>
      </c>
      <c r="H814" s="18">
        <f t="shared" si="258"/>
        <v>0</v>
      </c>
      <c r="I814" s="18">
        <f t="shared" si="259"/>
        <v>100</v>
      </c>
    </row>
    <row r="815" spans="1:9" ht="30" customHeight="1" x14ac:dyDescent="0.25">
      <c r="A815" s="183" t="s">
        <v>69</v>
      </c>
      <c r="B815" s="16" t="s">
        <v>16</v>
      </c>
      <c r="C815" s="50" t="s">
        <v>1138</v>
      </c>
      <c r="D815" s="61">
        <v>350</v>
      </c>
      <c r="E815" s="231">
        <v>350</v>
      </c>
      <c r="F815" s="61">
        <v>336.16307999999998</v>
      </c>
      <c r="G815" s="265">
        <f t="shared" si="257"/>
        <v>13.836920000000021</v>
      </c>
      <c r="H815" s="18">
        <f t="shared" si="258"/>
        <v>13.836920000000021</v>
      </c>
      <c r="I815" s="18">
        <f t="shared" si="259"/>
        <v>96.046594285714278</v>
      </c>
    </row>
    <row r="816" spans="1:9" ht="30" customHeight="1" x14ac:dyDescent="0.25">
      <c r="A816" s="183" t="s">
        <v>70</v>
      </c>
      <c r="B816" s="16" t="s">
        <v>16</v>
      </c>
      <c r="C816" s="50" t="s">
        <v>1139</v>
      </c>
      <c r="D816" s="61">
        <v>13.8</v>
      </c>
      <c r="E816" s="231">
        <v>13.8</v>
      </c>
      <c r="F816" s="61">
        <v>13.8</v>
      </c>
      <c r="G816" s="265">
        <f t="shared" si="257"/>
        <v>0</v>
      </c>
      <c r="H816" s="18">
        <f t="shared" si="258"/>
        <v>0</v>
      </c>
      <c r="I816" s="18">
        <f t="shared" si="259"/>
        <v>100</v>
      </c>
    </row>
    <row r="817" spans="1:9" ht="30" customHeight="1" x14ac:dyDescent="0.25">
      <c r="A817" s="183" t="s">
        <v>71</v>
      </c>
      <c r="B817" s="16" t="s">
        <v>16</v>
      </c>
      <c r="C817" s="50" t="s">
        <v>1140</v>
      </c>
      <c r="D817" s="61">
        <v>136.08000000000001</v>
      </c>
      <c r="E817" s="231">
        <v>74.504149999999996</v>
      </c>
      <c r="F817" s="61">
        <v>74.504149999999996</v>
      </c>
      <c r="G817" s="265">
        <f t="shared" si="257"/>
        <v>0</v>
      </c>
      <c r="H817" s="18">
        <f t="shared" si="258"/>
        <v>61.575850000000017</v>
      </c>
      <c r="I817" s="18">
        <f t="shared" si="259"/>
        <v>54.750257201646079</v>
      </c>
    </row>
    <row r="818" spans="1:9" ht="30" customHeight="1" x14ac:dyDescent="0.25">
      <c r="A818" s="183" t="s">
        <v>71</v>
      </c>
      <c r="B818" s="16" t="s">
        <v>16</v>
      </c>
      <c r="C818" s="50" t="s">
        <v>1140</v>
      </c>
      <c r="D818" s="61">
        <v>461</v>
      </c>
      <c r="E818" s="231">
        <v>411.52616</v>
      </c>
      <c r="F818" s="61">
        <v>411.52616</v>
      </c>
      <c r="G818" s="265">
        <f t="shared" si="257"/>
        <v>0</v>
      </c>
      <c r="H818" s="18">
        <f t="shared" si="258"/>
        <v>49.473839999999996</v>
      </c>
      <c r="I818" s="18">
        <f t="shared" si="259"/>
        <v>89.268147505422988</v>
      </c>
    </row>
    <row r="819" spans="1:9" s="77" customFormat="1" ht="39" customHeight="1" x14ac:dyDescent="0.25">
      <c r="A819" s="183" t="s">
        <v>225</v>
      </c>
      <c r="B819" s="16" t="s">
        <v>16</v>
      </c>
      <c r="C819" s="50" t="s">
        <v>1141</v>
      </c>
      <c r="D819" s="61">
        <v>30.9</v>
      </c>
      <c r="E819" s="231">
        <v>24.437760000000001</v>
      </c>
      <c r="F819" s="61">
        <v>24.437760000000001</v>
      </c>
      <c r="G819" s="265">
        <f t="shared" si="257"/>
        <v>0</v>
      </c>
      <c r="H819" s="18">
        <f t="shared" si="258"/>
        <v>6.4622399999999978</v>
      </c>
      <c r="I819" s="18">
        <f t="shared" si="259"/>
        <v>79.086601941747574</v>
      </c>
    </row>
    <row r="820" spans="1:9" s="181" customFormat="1" ht="39" customHeight="1" x14ac:dyDescent="0.25">
      <c r="A820" s="183" t="s">
        <v>72</v>
      </c>
      <c r="B820" s="16" t="s">
        <v>16</v>
      </c>
      <c r="C820" s="50" t="s">
        <v>1142</v>
      </c>
      <c r="D820" s="61">
        <v>10.192</v>
      </c>
      <c r="E820" s="231">
        <v>10.192</v>
      </c>
      <c r="F820" s="61">
        <v>10.192</v>
      </c>
      <c r="G820" s="265">
        <f t="shared" si="257"/>
        <v>0</v>
      </c>
      <c r="H820" s="18">
        <f t="shared" si="258"/>
        <v>0</v>
      </c>
      <c r="I820" s="18">
        <f t="shared" si="259"/>
        <v>100</v>
      </c>
    </row>
    <row r="821" spans="1:9" ht="39" customHeight="1" x14ac:dyDescent="0.25">
      <c r="A821" s="183" t="s">
        <v>72</v>
      </c>
      <c r="B821" s="16" t="s">
        <v>16</v>
      </c>
      <c r="C821" s="50" t="s">
        <v>1142</v>
      </c>
      <c r="D821" s="61">
        <v>796</v>
      </c>
      <c r="E821" s="231">
        <v>791.05969000000005</v>
      </c>
      <c r="F821" s="61">
        <v>771.94474000000002</v>
      </c>
      <c r="G821" s="265">
        <f t="shared" si="257"/>
        <v>19.114950000000022</v>
      </c>
      <c r="H821" s="18">
        <f t="shared" si="258"/>
        <v>24.055259999999976</v>
      </c>
      <c r="I821" s="18">
        <f t="shared" si="259"/>
        <v>96.9779824120603</v>
      </c>
    </row>
    <row r="822" spans="1:9" ht="39" customHeight="1" x14ac:dyDescent="0.25">
      <c r="A822" s="183" t="s">
        <v>73</v>
      </c>
      <c r="B822" s="16" t="s">
        <v>16</v>
      </c>
      <c r="C822" s="50" t="s">
        <v>1143</v>
      </c>
      <c r="D822" s="61">
        <v>560.596</v>
      </c>
      <c r="E822" s="231">
        <v>560.596</v>
      </c>
      <c r="F822" s="61">
        <v>560.596</v>
      </c>
      <c r="G822" s="265">
        <f t="shared" si="257"/>
        <v>0</v>
      </c>
      <c r="H822" s="18">
        <f t="shared" si="258"/>
        <v>0</v>
      </c>
      <c r="I822" s="18">
        <f t="shared" si="259"/>
        <v>100</v>
      </c>
    </row>
    <row r="823" spans="1:9" ht="27.75" customHeight="1" x14ac:dyDescent="0.25">
      <c r="A823" s="183" t="s">
        <v>74</v>
      </c>
      <c r="B823" s="182"/>
      <c r="C823" s="50" t="s">
        <v>1144</v>
      </c>
      <c r="D823" s="61">
        <v>2101.00308</v>
      </c>
      <c r="E823" s="231">
        <v>2101.00308</v>
      </c>
      <c r="F823" s="61">
        <v>2101.00308</v>
      </c>
      <c r="G823" s="265">
        <f t="shared" si="257"/>
        <v>0</v>
      </c>
      <c r="H823" s="18">
        <f t="shared" si="258"/>
        <v>0</v>
      </c>
      <c r="I823" s="18">
        <f t="shared" si="259"/>
        <v>100</v>
      </c>
    </row>
    <row r="824" spans="1:9" ht="119.25" customHeight="1" x14ac:dyDescent="0.25">
      <c r="A824" s="184" t="s">
        <v>526</v>
      </c>
      <c r="B824" s="16" t="s">
        <v>16</v>
      </c>
      <c r="C824" s="50" t="s">
        <v>1145</v>
      </c>
      <c r="D824" s="61">
        <v>687.01490000000001</v>
      </c>
      <c r="E824" s="231">
        <v>687.01490000000001</v>
      </c>
      <c r="F824" s="61">
        <v>687.01490000000001</v>
      </c>
      <c r="G824" s="265">
        <f t="shared" si="257"/>
        <v>0</v>
      </c>
      <c r="H824" s="18">
        <f t="shared" si="258"/>
        <v>0</v>
      </c>
      <c r="I824" s="18">
        <f t="shared" si="259"/>
        <v>100</v>
      </c>
    </row>
    <row r="825" spans="1:9" ht="136.5" customHeight="1" x14ac:dyDescent="0.25">
      <c r="A825" s="184" t="s">
        <v>526</v>
      </c>
      <c r="B825" s="16" t="s">
        <v>16</v>
      </c>
      <c r="C825" s="50" t="s">
        <v>1145</v>
      </c>
      <c r="D825" s="61">
        <v>207.5087</v>
      </c>
      <c r="E825" s="231">
        <v>207.5087</v>
      </c>
      <c r="F825" s="61">
        <v>207.5087</v>
      </c>
      <c r="G825" s="265">
        <f t="shared" si="257"/>
        <v>0</v>
      </c>
      <c r="H825" s="18">
        <f t="shared" si="258"/>
        <v>0</v>
      </c>
      <c r="I825" s="18">
        <f t="shared" si="259"/>
        <v>100</v>
      </c>
    </row>
    <row r="826" spans="1:9" s="175" customFormat="1" ht="56.25" customHeight="1" x14ac:dyDescent="0.25">
      <c r="A826" s="210" t="s">
        <v>61</v>
      </c>
      <c r="B826" s="209"/>
      <c r="C826" s="209"/>
      <c r="D826" s="209"/>
      <c r="E826" s="209"/>
      <c r="F826" s="209"/>
      <c r="G826" s="209"/>
      <c r="H826" s="209"/>
      <c r="I826" s="209"/>
    </row>
    <row r="827" spans="1:9" ht="36" customHeight="1" x14ac:dyDescent="0.25">
      <c r="A827" s="159" t="s">
        <v>1</v>
      </c>
      <c r="B827" s="39"/>
      <c r="C827" s="109">
        <v>2100000000</v>
      </c>
      <c r="D827" s="112">
        <f>D829+D860+D863+D885</f>
        <v>128935.59467000001</v>
      </c>
      <c r="E827" s="249">
        <f>E829+E860+E863+E885</f>
        <v>127541.24083000001</v>
      </c>
      <c r="F827" s="112">
        <f>F829+F860+F863+F885</f>
        <v>126486.46006000001</v>
      </c>
      <c r="G827" s="286">
        <f>G829+G860+G863</f>
        <v>1054.7807700000048</v>
      </c>
      <c r="H827" s="112">
        <f>H829+H860+H863+H885</f>
        <v>2449.134610000001</v>
      </c>
      <c r="I827" s="112">
        <f t="shared" ref="I827" si="260">F827/D827*100</f>
        <v>98.100497681599592</v>
      </c>
    </row>
    <row r="828" spans="1:9" ht="41.25" customHeight="1" x14ac:dyDescent="0.25">
      <c r="A828" s="160" t="s">
        <v>5</v>
      </c>
      <c r="B828" s="40"/>
      <c r="C828" s="41"/>
      <c r="D828" s="44"/>
      <c r="E828" s="250"/>
      <c r="F828" s="102"/>
      <c r="G828" s="287"/>
      <c r="H828" s="44"/>
      <c r="I828" s="44"/>
    </row>
    <row r="829" spans="1:9" ht="68.25" customHeight="1" x14ac:dyDescent="0.25">
      <c r="A829" s="161" t="s">
        <v>34</v>
      </c>
      <c r="B829" s="43"/>
      <c r="C829" s="13" t="s">
        <v>132</v>
      </c>
      <c r="D829" s="45">
        <f>SUM(D830:D859)</f>
        <v>51665.54434</v>
      </c>
      <c r="E829" s="232">
        <f>SUM(E830:E859)</f>
        <v>51349.160500000005</v>
      </c>
      <c r="F829" s="45">
        <f>SUM(F830:F859)</f>
        <v>50294.379730000001</v>
      </c>
      <c r="G829" s="268">
        <f t="shared" ref="G829:G863" si="261">E829-F829</f>
        <v>1054.7807700000048</v>
      </c>
      <c r="H829" s="45">
        <f t="shared" ref="H829:H863" si="262">D829-F829</f>
        <v>1371.1646099999998</v>
      </c>
      <c r="I829" s="45">
        <f t="shared" ref="I829:I862" si="263">F829/D829*100</f>
        <v>97.346075363153716</v>
      </c>
    </row>
    <row r="830" spans="1:9" ht="168.75" customHeight="1" x14ac:dyDescent="0.25">
      <c r="A830" s="184" t="s">
        <v>575</v>
      </c>
      <c r="B830" s="64">
        <v>441</v>
      </c>
      <c r="C830" s="50" t="s">
        <v>1153</v>
      </c>
      <c r="D830" s="61">
        <v>287.358</v>
      </c>
      <c r="E830" s="231">
        <v>287.358</v>
      </c>
      <c r="F830" s="61">
        <v>287.358</v>
      </c>
      <c r="G830" s="266">
        <v>0</v>
      </c>
      <c r="H830" s="59">
        <v>0</v>
      </c>
      <c r="I830" s="59">
        <f t="shared" si="263"/>
        <v>100</v>
      </c>
    </row>
    <row r="831" spans="1:9" ht="156" customHeight="1" x14ac:dyDescent="0.25">
      <c r="A831" s="184" t="s">
        <v>575</v>
      </c>
      <c r="B831" s="21" t="s">
        <v>16</v>
      </c>
      <c r="C831" s="50" t="s">
        <v>1153</v>
      </c>
      <c r="D831" s="61">
        <v>76.506190000000004</v>
      </c>
      <c r="E831" s="231">
        <v>76.506190000000004</v>
      </c>
      <c r="F831" s="61">
        <v>76.506190000000004</v>
      </c>
      <c r="G831" s="267">
        <f t="shared" si="261"/>
        <v>0</v>
      </c>
      <c r="H831" s="46">
        <f t="shared" si="262"/>
        <v>0</v>
      </c>
      <c r="I831" s="46">
        <f t="shared" si="263"/>
        <v>100</v>
      </c>
    </row>
    <row r="832" spans="1:9" s="76" customFormat="1" ht="33.75" customHeight="1" x14ac:dyDescent="0.25">
      <c r="A832" s="183" t="s">
        <v>1146</v>
      </c>
      <c r="B832" s="51">
        <v>441</v>
      </c>
      <c r="C832" s="50" t="s">
        <v>441</v>
      </c>
      <c r="D832" s="61">
        <v>263.47104999999999</v>
      </c>
      <c r="E832" s="231">
        <v>263.47104999999999</v>
      </c>
      <c r="F832" s="61">
        <v>263.47104999999999</v>
      </c>
      <c r="G832" s="267">
        <f t="shared" ref="G832" si="264">E832-F832</f>
        <v>0</v>
      </c>
      <c r="H832" s="46">
        <f t="shared" ref="H832" si="265">D832-F832</f>
        <v>0</v>
      </c>
      <c r="I832" s="46">
        <f t="shared" ref="I832" si="266">F832/D832*100</f>
        <v>100</v>
      </c>
    </row>
    <row r="833" spans="1:9" s="75" customFormat="1" ht="53.25" customHeight="1" x14ac:dyDescent="0.3">
      <c r="A833" s="183" t="s">
        <v>1147</v>
      </c>
      <c r="B833" s="51">
        <v>441</v>
      </c>
      <c r="C833" s="50" t="s">
        <v>442</v>
      </c>
      <c r="D833" s="61">
        <v>3100.6412999999998</v>
      </c>
      <c r="E833" s="231">
        <v>3100.6412999999998</v>
      </c>
      <c r="F833" s="61">
        <v>3100.6412999999998</v>
      </c>
      <c r="G833" s="267">
        <f t="shared" ref="G833:G834" si="267">E833-F833</f>
        <v>0</v>
      </c>
      <c r="H833" s="46">
        <f t="shared" ref="H833:H834" si="268">D833-F833</f>
        <v>0</v>
      </c>
      <c r="I833" s="46">
        <f t="shared" ref="I833:I834" si="269">F833/D833*100</f>
        <v>100</v>
      </c>
    </row>
    <row r="834" spans="1:9" ht="53.25" customHeight="1" x14ac:dyDescent="0.25">
      <c r="A834" s="183" t="s">
        <v>1148</v>
      </c>
      <c r="B834" s="51">
        <v>441</v>
      </c>
      <c r="C834" s="50" t="s">
        <v>443</v>
      </c>
      <c r="D834" s="61">
        <v>4261.1282499999998</v>
      </c>
      <c r="E834" s="231">
        <v>4261.1282499999998</v>
      </c>
      <c r="F834" s="61">
        <v>4261.1282499999998</v>
      </c>
      <c r="G834" s="267">
        <f t="shared" si="267"/>
        <v>0</v>
      </c>
      <c r="H834" s="46">
        <f t="shared" si="268"/>
        <v>0</v>
      </c>
      <c r="I834" s="46">
        <f t="shared" si="269"/>
        <v>100</v>
      </c>
    </row>
    <row r="835" spans="1:9" s="77" customFormat="1" ht="77.25" customHeight="1" x14ac:dyDescent="0.25">
      <c r="A835" s="183" t="s">
        <v>195</v>
      </c>
      <c r="B835" s="21" t="s">
        <v>16</v>
      </c>
      <c r="C835" s="50" t="s">
        <v>196</v>
      </c>
      <c r="D835" s="61">
        <v>115.5204</v>
      </c>
      <c r="E835" s="231">
        <v>115.5204</v>
      </c>
      <c r="F835" s="61">
        <v>115.5204</v>
      </c>
      <c r="G835" s="267">
        <f t="shared" si="261"/>
        <v>0</v>
      </c>
      <c r="H835" s="46">
        <f t="shared" si="262"/>
        <v>0</v>
      </c>
      <c r="I835" s="46">
        <f t="shared" si="263"/>
        <v>100</v>
      </c>
    </row>
    <row r="836" spans="1:9" s="78" customFormat="1" ht="84" customHeight="1" x14ac:dyDescent="0.25">
      <c r="A836" s="183" t="s">
        <v>1149</v>
      </c>
      <c r="B836" s="21" t="s">
        <v>16</v>
      </c>
      <c r="C836" s="50" t="s">
        <v>396</v>
      </c>
      <c r="D836" s="61">
        <v>6099.4411300000002</v>
      </c>
      <c r="E836" s="231">
        <v>6099.4411300000002</v>
      </c>
      <c r="F836" s="61">
        <v>6099.4411300000002</v>
      </c>
      <c r="G836" s="267">
        <f t="shared" ref="G836:G859" si="270">E836-F836</f>
        <v>0</v>
      </c>
      <c r="H836" s="46">
        <f t="shared" ref="H836:H859" si="271">D836-F836</f>
        <v>0</v>
      </c>
      <c r="I836" s="46">
        <f t="shared" ref="I836:I859" si="272">F836/D836*100</f>
        <v>100</v>
      </c>
    </row>
    <row r="837" spans="1:9" s="83" customFormat="1" ht="105.75" customHeight="1" x14ac:dyDescent="0.25">
      <c r="A837" s="184" t="s">
        <v>62</v>
      </c>
      <c r="B837" s="51">
        <v>441</v>
      </c>
      <c r="C837" s="50" t="s">
        <v>133</v>
      </c>
      <c r="D837" s="61">
        <v>400</v>
      </c>
      <c r="E837" s="231">
        <v>400</v>
      </c>
      <c r="F837" s="61">
        <v>400</v>
      </c>
      <c r="G837" s="267">
        <f t="shared" si="270"/>
        <v>0</v>
      </c>
      <c r="H837" s="46">
        <f t="shared" si="271"/>
        <v>0</v>
      </c>
      <c r="I837" s="46">
        <f t="shared" si="272"/>
        <v>100</v>
      </c>
    </row>
    <row r="838" spans="1:9" s="83" customFormat="1" ht="59.25" customHeight="1" x14ac:dyDescent="0.25">
      <c r="A838" s="183" t="s">
        <v>63</v>
      </c>
      <c r="B838" s="51">
        <v>441</v>
      </c>
      <c r="C838" s="50" t="s">
        <v>134</v>
      </c>
      <c r="D838" s="61">
        <v>263.87646999999998</v>
      </c>
      <c r="E838" s="231">
        <v>263.87646999999998</v>
      </c>
      <c r="F838" s="61">
        <v>263.87646999999998</v>
      </c>
      <c r="G838" s="267">
        <f t="shared" si="270"/>
        <v>0</v>
      </c>
      <c r="H838" s="46">
        <f t="shared" si="271"/>
        <v>0</v>
      </c>
      <c r="I838" s="46">
        <f t="shared" si="272"/>
        <v>100</v>
      </c>
    </row>
    <row r="839" spans="1:9" s="83" customFormat="1" ht="55.5" customHeight="1" x14ac:dyDescent="0.25">
      <c r="A839" s="183" t="s">
        <v>64</v>
      </c>
      <c r="B839" s="70">
        <v>441</v>
      </c>
      <c r="C839" s="50" t="s">
        <v>135</v>
      </c>
      <c r="D839" s="61">
        <v>6943.3138600000002</v>
      </c>
      <c r="E839" s="231">
        <v>6943.3138600000002</v>
      </c>
      <c r="F839" s="61">
        <v>6943.3138600000002</v>
      </c>
      <c r="G839" s="267">
        <f t="shared" si="270"/>
        <v>0</v>
      </c>
      <c r="H839" s="46">
        <f t="shared" si="271"/>
        <v>0</v>
      </c>
      <c r="I839" s="46">
        <f t="shared" si="272"/>
        <v>100</v>
      </c>
    </row>
    <row r="840" spans="1:9" s="83" customFormat="1" ht="72" customHeight="1" x14ac:dyDescent="0.25">
      <c r="A840" s="183" t="s">
        <v>65</v>
      </c>
      <c r="B840" s="21" t="s">
        <v>16</v>
      </c>
      <c r="C840" s="50" t="s">
        <v>136</v>
      </c>
      <c r="D840" s="61">
        <v>288.57499999999999</v>
      </c>
      <c r="E840" s="231">
        <v>288.57499999999999</v>
      </c>
      <c r="F840" s="61">
        <v>288.57499999999999</v>
      </c>
      <c r="G840" s="267">
        <f t="shared" si="270"/>
        <v>0</v>
      </c>
      <c r="H840" s="46">
        <f t="shared" si="271"/>
        <v>0</v>
      </c>
      <c r="I840" s="46">
        <f t="shared" si="272"/>
        <v>100</v>
      </c>
    </row>
    <row r="841" spans="1:9" s="83" customFormat="1" ht="75.75" customHeight="1" x14ac:dyDescent="0.25">
      <c r="A841" s="183" t="s">
        <v>137</v>
      </c>
      <c r="B841" s="21" t="s">
        <v>16</v>
      </c>
      <c r="C841" s="50" t="s">
        <v>138</v>
      </c>
      <c r="D841" s="61">
        <v>6010</v>
      </c>
      <c r="E841" s="231">
        <v>6010</v>
      </c>
      <c r="F841" s="61">
        <v>6010</v>
      </c>
      <c r="G841" s="267">
        <f t="shared" si="270"/>
        <v>0</v>
      </c>
      <c r="H841" s="46">
        <f t="shared" si="271"/>
        <v>0</v>
      </c>
      <c r="I841" s="46">
        <f t="shared" si="272"/>
        <v>100</v>
      </c>
    </row>
    <row r="842" spans="1:9" s="83" customFormat="1" ht="46.5" customHeight="1" x14ac:dyDescent="0.25">
      <c r="A842" s="183" t="s">
        <v>1150</v>
      </c>
      <c r="B842" s="21" t="s">
        <v>16</v>
      </c>
      <c r="C842" s="50" t="s">
        <v>1154</v>
      </c>
      <c r="D842" s="61">
        <v>2148.0057000000002</v>
      </c>
      <c r="E842" s="231">
        <v>2145.64903</v>
      </c>
      <c r="F842" s="61">
        <v>1091.12592</v>
      </c>
      <c r="G842" s="267">
        <f t="shared" ref="G842:G850" si="273">E842-F842</f>
        <v>1054.5231100000001</v>
      </c>
      <c r="H842" s="46">
        <f t="shared" ref="H842:H850" si="274">D842-F842</f>
        <v>1056.8797800000002</v>
      </c>
      <c r="I842" s="46">
        <f t="shared" ref="I842:I850" si="275">F842/D842*100</f>
        <v>50.797161292449076</v>
      </c>
    </row>
    <row r="843" spans="1:9" s="83" customFormat="1" ht="46.5" customHeight="1" x14ac:dyDescent="0.25">
      <c r="A843" s="183" t="s">
        <v>1151</v>
      </c>
      <c r="B843" s="21" t="s">
        <v>16</v>
      </c>
      <c r="C843" s="50" t="s">
        <v>1155</v>
      </c>
      <c r="D843" s="61">
        <v>229.5</v>
      </c>
      <c r="E843" s="231">
        <v>229.5</v>
      </c>
      <c r="F843" s="61">
        <v>229.5</v>
      </c>
      <c r="G843" s="267">
        <f t="shared" si="273"/>
        <v>0</v>
      </c>
      <c r="H843" s="46">
        <f t="shared" si="274"/>
        <v>0</v>
      </c>
      <c r="I843" s="46">
        <f t="shared" si="275"/>
        <v>100</v>
      </c>
    </row>
    <row r="844" spans="1:9" s="83" customFormat="1" ht="46.5" customHeight="1" x14ac:dyDescent="0.25">
      <c r="A844" s="183" t="s">
        <v>67</v>
      </c>
      <c r="B844" s="21" t="s">
        <v>16</v>
      </c>
      <c r="C844" s="50" t="s">
        <v>1156</v>
      </c>
      <c r="D844" s="61">
        <v>10792.993</v>
      </c>
      <c r="E844" s="231">
        <v>10683.465249999999</v>
      </c>
      <c r="F844" s="61">
        <v>10683.465249999999</v>
      </c>
      <c r="G844" s="267">
        <f t="shared" si="273"/>
        <v>0</v>
      </c>
      <c r="H844" s="46">
        <f t="shared" si="274"/>
        <v>109.52775000000111</v>
      </c>
      <c r="I844" s="46">
        <f t="shared" si="275"/>
        <v>98.985195765437808</v>
      </c>
    </row>
    <row r="845" spans="1:9" s="83" customFormat="1" ht="46.5" customHeight="1" x14ac:dyDescent="0.25">
      <c r="A845" s="183" t="s">
        <v>67</v>
      </c>
      <c r="B845" s="21" t="s">
        <v>16</v>
      </c>
      <c r="C845" s="50" t="s">
        <v>1156</v>
      </c>
      <c r="D845" s="61">
        <v>3259.4839999999999</v>
      </c>
      <c r="E845" s="231">
        <v>3143.31538</v>
      </c>
      <c r="F845" s="61">
        <v>3143.31538</v>
      </c>
      <c r="G845" s="267">
        <f t="shared" si="273"/>
        <v>0</v>
      </c>
      <c r="H845" s="46">
        <f t="shared" si="274"/>
        <v>116.16861999999992</v>
      </c>
      <c r="I845" s="46">
        <f t="shared" si="275"/>
        <v>96.435981278018247</v>
      </c>
    </row>
    <row r="846" spans="1:9" s="83" customFormat="1" ht="42" customHeight="1" x14ac:dyDescent="0.25">
      <c r="A846" s="183" t="s">
        <v>68</v>
      </c>
      <c r="B846" s="21" t="s">
        <v>16</v>
      </c>
      <c r="C846" s="50" t="s">
        <v>1157</v>
      </c>
      <c r="D846" s="61">
        <v>143.494</v>
      </c>
      <c r="E846" s="231">
        <v>143.494</v>
      </c>
      <c r="F846" s="61">
        <v>143.494</v>
      </c>
      <c r="G846" s="267">
        <f t="shared" si="273"/>
        <v>0</v>
      </c>
      <c r="H846" s="46">
        <f t="shared" si="274"/>
        <v>0</v>
      </c>
      <c r="I846" s="46">
        <f t="shared" si="275"/>
        <v>100</v>
      </c>
    </row>
    <row r="847" spans="1:9" s="83" customFormat="1" ht="42" customHeight="1" x14ac:dyDescent="0.25">
      <c r="A847" s="183" t="s">
        <v>43</v>
      </c>
      <c r="B847" s="21" t="s">
        <v>16</v>
      </c>
      <c r="C847" s="50" t="s">
        <v>1158</v>
      </c>
      <c r="D847" s="61">
        <v>111.455</v>
      </c>
      <c r="E847" s="231">
        <v>111.455</v>
      </c>
      <c r="F847" s="61">
        <v>111.455</v>
      </c>
      <c r="G847" s="267">
        <f t="shared" si="273"/>
        <v>0</v>
      </c>
      <c r="H847" s="46">
        <f t="shared" si="274"/>
        <v>0</v>
      </c>
      <c r="I847" s="46">
        <f t="shared" si="275"/>
        <v>100</v>
      </c>
    </row>
    <row r="848" spans="1:9" s="83" customFormat="1" ht="63" customHeight="1" x14ac:dyDescent="0.25">
      <c r="A848" s="183" t="s">
        <v>285</v>
      </c>
      <c r="B848" s="21" t="s">
        <v>16</v>
      </c>
      <c r="C848" s="50" t="s">
        <v>1159</v>
      </c>
      <c r="D848" s="61">
        <v>37.585000000000001</v>
      </c>
      <c r="E848" s="231">
        <v>37.585000000000001</v>
      </c>
      <c r="F848" s="61">
        <v>37.585000000000001</v>
      </c>
      <c r="G848" s="267">
        <f t="shared" si="273"/>
        <v>0</v>
      </c>
      <c r="H848" s="46">
        <f t="shared" si="274"/>
        <v>0</v>
      </c>
      <c r="I848" s="46">
        <f t="shared" si="275"/>
        <v>100</v>
      </c>
    </row>
    <row r="849" spans="1:9" s="83" customFormat="1" ht="30.75" customHeight="1" x14ac:dyDescent="0.25">
      <c r="A849" s="183" t="s">
        <v>69</v>
      </c>
      <c r="B849" s="21" t="s">
        <v>16</v>
      </c>
      <c r="C849" s="50" t="s">
        <v>1160</v>
      </c>
      <c r="D849" s="61">
        <v>1.43052</v>
      </c>
      <c r="E849" s="231">
        <v>1.43052</v>
      </c>
      <c r="F849" s="61">
        <v>1.43052</v>
      </c>
      <c r="G849" s="267">
        <f t="shared" si="273"/>
        <v>0</v>
      </c>
      <c r="H849" s="46">
        <f t="shared" si="274"/>
        <v>0</v>
      </c>
      <c r="I849" s="46">
        <f t="shared" si="275"/>
        <v>100</v>
      </c>
    </row>
    <row r="850" spans="1:9" s="83" customFormat="1" ht="30.75" customHeight="1" x14ac:dyDescent="0.25">
      <c r="A850" s="183" t="s">
        <v>72</v>
      </c>
      <c r="B850" s="21" t="s">
        <v>16</v>
      </c>
      <c r="C850" s="50" t="s">
        <v>1161</v>
      </c>
      <c r="D850" s="61">
        <v>217.292</v>
      </c>
      <c r="E850" s="231">
        <v>204.27126000000001</v>
      </c>
      <c r="F850" s="61">
        <v>204.0136</v>
      </c>
      <c r="G850" s="267">
        <f t="shared" si="273"/>
        <v>0.25766000000001554</v>
      </c>
      <c r="H850" s="46">
        <f t="shared" si="274"/>
        <v>13.278400000000005</v>
      </c>
      <c r="I850" s="46">
        <f t="shared" si="275"/>
        <v>93.889144561235568</v>
      </c>
    </row>
    <row r="851" spans="1:9" s="83" customFormat="1" ht="30.75" customHeight="1" x14ac:dyDescent="0.25">
      <c r="A851" s="183" t="s">
        <v>72</v>
      </c>
      <c r="B851" s="21" t="s">
        <v>16</v>
      </c>
      <c r="C851" s="50" t="s">
        <v>1161</v>
      </c>
      <c r="D851" s="61">
        <v>18.899999999999999</v>
      </c>
      <c r="E851" s="231">
        <v>18.899999999999999</v>
      </c>
      <c r="F851" s="61">
        <v>18.899999999999999</v>
      </c>
      <c r="G851" s="267">
        <f t="shared" si="270"/>
        <v>0</v>
      </c>
      <c r="H851" s="46">
        <f t="shared" si="271"/>
        <v>0</v>
      </c>
      <c r="I851" s="46">
        <f t="shared" si="272"/>
        <v>100</v>
      </c>
    </row>
    <row r="852" spans="1:9" s="83" customFormat="1" ht="30.75" customHeight="1" x14ac:dyDescent="0.25">
      <c r="A852" s="183" t="s">
        <v>73</v>
      </c>
      <c r="B852" s="21" t="s">
        <v>16</v>
      </c>
      <c r="C852" s="50" t="s">
        <v>1162</v>
      </c>
      <c r="D852" s="61">
        <v>231.07499999999999</v>
      </c>
      <c r="E852" s="231">
        <v>231.07499999999999</v>
      </c>
      <c r="F852" s="61">
        <v>231.07499999999999</v>
      </c>
      <c r="G852" s="267">
        <f t="shared" si="270"/>
        <v>0</v>
      </c>
      <c r="H852" s="46">
        <f t="shared" si="271"/>
        <v>0</v>
      </c>
      <c r="I852" s="46">
        <f t="shared" si="272"/>
        <v>100</v>
      </c>
    </row>
    <row r="853" spans="1:9" s="83" customFormat="1" ht="30.75" customHeight="1" x14ac:dyDescent="0.25">
      <c r="A853" s="183" t="s">
        <v>74</v>
      </c>
      <c r="B853" s="21" t="s">
        <v>16</v>
      </c>
      <c r="C853" s="50" t="s">
        <v>1163</v>
      </c>
      <c r="D853" s="61">
        <v>91.5</v>
      </c>
      <c r="E853" s="231">
        <v>91.5</v>
      </c>
      <c r="F853" s="61">
        <v>91.5</v>
      </c>
      <c r="G853" s="267">
        <f t="shared" si="270"/>
        <v>0</v>
      </c>
      <c r="H853" s="46">
        <f t="shared" si="271"/>
        <v>0</v>
      </c>
      <c r="I853" s="46">
        <f t="shared" si="272"/>
        <v>100</v>
      </c>
    </row>
    <row r="854" spans="1:9" s="83" customFormat="1" ht="125.25" customHeight="1" x14ac:dyDescent="0.25">
      <c r="A854" s="184" t="s">
        <v>526</v>
      </c>
      <c r="B854" s="21" t="s">
        <v>16</v>
      </c>
      <c r="C854" s="50" t="s">
        <v>1164</v>
      </c>
      <c r="D854" s="61">
        <v>363.04313000000002</v>
      </c>
      <c r="E854" s="231">
        <v>363.04313000000002</v>
      </c>
      <c r="F854" s="61">
        <v>363.04313000000002</v>
      </c>
      <c r="G854" s="267">
        <f t="shared" si="270"/>
        <v>0</v>
      </c>
      <c r="H854" s="46">
        <f t="shared" si="271"/>
        <v>0</v>
      </c>
      <c r="I854" s="46">
        <f t="shared" si="272"/>
        <v>100</v>
      </c>
    </row>
    <row r="855" spans="1:9" s="83" customFormat="1" ht="125.25" customHeight="1" x14ac:dyDescent="0.25">
      <c r="A855" s="184" t="s">
        <v>526</v>
      </c>
      <c r="B855" s="21" t="s">
        <v>16</v>
      </c>
      <c r="C855" s="50" t="s">
        <v>1164</v>
      </c>
      <c r="D855" s="61">
        <v>96.696879999999993</v>
      </c>
      <c r="E855" s="231">
        <v>96.696849999999998</v>
      </c>
      <c r="F855" s="61">
        <v>96.696849999999998</v>
      </c>
      <c r="G855" s="267">
        <f t="shared" si="270"/>
        <v>0</v>
      </c>
      <c r="H855" s="46">
        <f t="shared" si="271"/>
        <v>2.9999999995311555E-5</v>
      </c>
      <c r="I855" s="46">
        <f t="shared" si="272"/>
        <v>99.999968975214088</v>
      </c>
    </row>
    <row r="856" spans="1:9" s="83" customFormat="1" ht="211.5" customHeight="1" x14ac:dyDescent="0.25">
      <c r="A856" s="184" t="s">
        <v>1152</v>
      </c>
      <c r="B856" s="21" t="s">
        <v>16</v>
      </c>
      <c r="C856" s="50" t="s">
        <v>1165</v>
      </c>
      <c r="D856" s="61">
        <v>5740.5000200000004</v>
      </c>
      <c r="E856" s="231">
        <v>5673.8333499999999</v>
      </c>
      <c r="F856" s="61">
        <v>5673.8333499999999</v>
      </c>
      <c r="G856" s="267">
        <f t="shared" si="270"/>
        <v>0</v>
      </c>
      <c r="H856" s="46">
        <f t="shared" si="271"/>
        <v>66.666670000000522</v>
      </c>
      <c r="I856" s="46">
        <f t="shared" si="272"/>
        <v>98.838660922084614</v>
      </c>
    </row>
    <row r="857" spans="1:9" s="83" customFormat="1" ht="210.75" customHeight="1" x14ac:dyDescent="0.25">
      <c r="A857" s="184" t="s">
        <v>1152</v>
      </c>
      <c r="B857" s="21" t="s">
        <v>16</v>
      </c>
      <c r="C857" s="50" t="s">
        <v>1166</v>
      </c>
      <c r="D857" s="61">
        <v>54.730440000000002</v>
      </c>
      <c r="E857" s="231">
        <v>49.096890000000002</v>
      </c>
      <c r="F857" s="61">
        <v>49.096890000000002</v>
      </c>
      <c r="G857" s="267">
        <f t="shared" si="270"/>
        <v>0</v>
      </c>
      <c r="H857" s="46">
        <f t="shared" si="271"/>
        <v>5.6335499999999996</v>
      </c>
      <c r="I857" s="46">
        <f t="shared" si="272"/>
        <v>89.706733583724159</v>
      </c>
    </row>
    <row r="858" spans="1:9" s="83" customFormat="1" ht="224.25" customHeight="1" x14ac:dyDescent="0.25">
      <c r="A858" s="184" t="s">
        <v>1152</v>
      </c>
      <c r="B858" s="21" t="s">
        <v>16</v>
      </c>
      <c r="C858" s="50" t="s">
        <v>1166</v>
      </c>
      <c r="D858" s="61">
        <v>16.527999999999999</v>
      </c>
      <c r="E858" s="231">
        <v>13.518190000000001</v>
      </c>
      <c r="F858" s="61">
        <v>13.518190000000001</v>
      </c>
      <c r="G858" s="267">
        <f t="shared" si="270"/>
        <v>0</v>
      </c>
      <c r="H858" s="46">
        <f t="shared" si="271"/>
        <v>3.0098099999999981</v>
      </c>
      <c r="I858" s="46">
        <f t="shared" si="272"/>
        <v>81.789629719264283</v>
      </c>
    </row>
    <row r="859" spans="1:9" s="83" customFormat="1" ht="210" customHeight="1" x14ac:dyDescent="0.25">
      <c r="A859" s="184" t="s">
        <v>1152</v>
      </c>
      <c r="B859" s="21" t="s">
        <v>16</v>
      </c>
      <c r="C859" s="50" t="s">
        <v>1166</v>
      </c>
      <c r="D859" s="61">
        <v>1.5</v>
      </c>
      <c r="E859" s="231">
        <v>1.5</v>
      </c>
      <c r="F859" s="61">
        <v>1.5</v>
      </c>
      <c r="G859" s="267">
        <f t="shared" si="270"/>
        <v>0</v>
      </c>
      <c r="H859" s="46">
        <f t="shared" si="271"/>
        <v>0</v>
      </c>
      <c r="I859" s="46">
        <f t="shared" si="272"/>
        <v>100</v>
      </c>
    </row>
    <row r="860" spans="1:9" s="83" customFormat="1" ht="51" customHeight="1" x14ac:dyDescent="0.25">
      <c r="A860" s="161" t="s">
        <v>35</v>
      </c>
      <c r="B860" s="43"/>
      <c r="C860" s="13" t="s">
        <v>141</v>
      </c>
      <c r="D860" s="45">
        <f>SUM(D861:D862)</f>
        <v>139.44735</v>
      </c>
      <c r="E860" s="232">
        <f>SUM(E861:E862)</f>
        <v>139.44735</v>
      </c>
      <c r="F860" s="45">
        <f>SUM(F861:F862)</f>
        <v>139.44735</v>
      </c>
      <c r="G860" s="268">
        <f t="shared" si="261"/>
        <v>0</v>
      </c>
      <c r="H860" s="45">
        <f t="shared" si="262"/>
        <v>0</v>
      </c>
      <c r="I860" s="45">
        <f>F860/D860*100</f>
        <v>100</v>
      </c>
    </row>
    <row r="861" spans="1:9" s="83" customFormat="1" ht="47.25" customHeight="1" x14ac:dyDescent="0.25">
      <c r="A861" s="162" t="s">
        <v>397</v>
      </c>
      <c r="B861" s="92">
        <v>441</v>
      </c>
      <c r="C861" s="50" t="s">
        <v>398</v>
      </c>
      <c r="D861" s="61">
        <v>44.424599999999998</v>
      </c>
      <c r="E861" s="231">
        <v>44.424599999999998</v>
      </c>
      <c r="F861" s="61">
        <v>44.424599999999998</v>
      </c>
      <c r="G861" s="266">
        <f t="shared" si="261"/>
        <v>0</v>
      </c>
      <c r="H861" s="59">
        <f t="shared" si="262"/>
        <v>0</v>
      </c>
      <c r="I861" s="59">
        <f>F861/D861*100</f>
        <v>100</v>
      </c>
    </row>
    <row r="862" spans="1:9" s="83" customFormat="1" ht="51" customHeight="1" x14ac:dyDescent="0.25">
      <c r="A862" s="162" t="s">
        <v>297</v>
      </c>
      <c r="B862" s="21" t="s">
        <v>16</v>
      </c>
      <c r="C862" s="50" t="s">
        <v>139</v>
      </c>
      <c r="D862" s="61">
        <v>95.022750000000002</v>
      </c>
      <c r="E862" s="231">
        <v>95.022750000000002</v>
      </c>
      <c r="F862" s="61">
        <v>95.022750000000002</v>
      </c>
      <c r="G862" s="267">
        <f t="shared" si="261"/>
        <v>0</v>
      </c>
      <c r="H862" s="59">
        <f t="shared" si="262"/>
        <v>0</v>
      </c>
      <c r="I862" s="46">
        <f t="shared" si="263"/>
        <v>100</v>
      </c>
    </row>
    <row r="863" spans="1:9" s="83" customFormat="1" ht="80.25" customHeight="1" x14ac:dyDescent="0.25">
      <c r="A863" s="161" t="s">
        <v>140</v>
      </c>
      <c r="B863" s="43"/>
      <c r="C863" s="13" t="s">
        <v>142</v>
      </c>
      <c r="D863" s="45">
        <f>SUM(D864:D884)</f>
        <v>64002.759510000004</v>
      </c>
      <c r="E863" s="232">
        <f>SUM(E864:E884)</f>
        <v>62924.789510000002</v>
      </c>
      <c r="F863" s="45">
        <f>SUM(F864:F884)</f>
        <v>62924.789510000002</v>
      </c>
      <c r="G863" s="268">
        <f t="shared" si="261"/>
        <v>0</v>
      </c>
      <c r="H863" s="45">
        <f t="shared" si="262"/>
        <v>1077.9700000000012</v>
      </c>
      <c r="I863" s="45">
        <f t="shared" ref="I863" si="276">F863/D863*100</f>
        <v>98.315744495623548</v>
      </c>
    </row>
    <row r="864" spans="1:9" s="83" customFormat="1" ht="30" customHeight="1" x14ac:dyDescent="0.25">
      <c r="A864" s="183" t="s">
        <v>444</v>
      </c>
      <c r="B864" s="62">
        <v>441</v>
      </c>
      <c r="C864" s="50" t="s">
        <v>445</v>
      </c>
      <c r="D864" s="61">
        <v>877.13</v>
      </c>
      <c r="E864" s="231">
        <v>877.13</v>
      </c>
      <c r="F864" s="61">
        <v>877.13</v>
      </c>
      <c r="G864" s="266">
        <f t="shared" ref="G864:G906" si="277">E864-F864</f>
        <v>0</v>
      </c>
      <c r="H864" s="59">
        <f t="shared" ref="H864:H884" si="278">D864-F864</f>
        <v>0</v>
      </c>
      <c r="I864" s="59">
        <f t="shared" ref="I864:I884" si="279">F864/D864*100</f>
        <v>100</v>
      </c>
    </row>
    <row r="865" spans="1:9" s="83" customFormat="1" ht="30" customHeight="1" x14ac:dyDescent="0.25">
      <c r="A865" s="183" t="s">
        <v>1167</v>
      </c>
      <c r="B865" s="62">
        <v>441</v>
      </c>
      <c r="C865" s="50" t="s">
        <v>399</v>
      </c>
      <c r="D865" s="61">
        <v>8980.1333400000003</v>
      </c>
      <c r="E865" s="231">
        <v>8980.1333400000003</v>
      </c>
      <c r="F865" s="61">
        <v>8980.1333400000003</v>
      </c>
      <c r="G865" s="266">
        <f t="shared" si="277"/>
        <v>0</v>
      </c>
      <c r="H865" s="59">
        <f t="shared" si="278"/>
        <v>0</v>
      </c>
      <c r="I865" s="59">
        <f t="shared" si="279"/>
        <v>100</v>
      </c>
    </row>
    <row r="866" spans="1:9" s="77" customFormat="1" ht="52.5" customHeight="1" x14ac:dyDescent="0.25">
      <c r="A866" s="183" t="s">
        <v>1168</v>
      </c>
      <c r="B866" s="62">
        <v>441</v>
      </c>
      <c r="C866" s="50" t="s">
        <v>1183</v>
      </c>
      <c r="D866" s="61">
        <v>19058.36781</v>
      </c>
      <c r="E866" s="231">
        <v>19058.36781</v>
      </c>
      <c r="F866" s="61">
        <v>19058.36781</v>
      </c>
      <c r="G866" s="266">
        <f t="shared" si="277"/>
        <v>0</v>
      </c>
      <c r="H866" s="59">
        <f t="shared" si="278"/>
        <v>0</v>
      </c>
      <c r="I866" s="59">
        <f t="shared" si="279"/>
        <v>100</v>
      </c>
    </row>
    <row r="867" spans="1:9" s="77" customFormat="1" ht="60" customHeight="1" x14ac:dyDescent="0.25">
      <c r="A867" s="183" t="s">
        <v>179</v>
      </c>
      <c r="B867" s="62">
        <v>441</v>
      </c>
      <c r="C867" s="50" t="s">
        <v>186</v>
      </c>
      <c r="D867" s="61">
        <v>100</v>
      </c>
      <c r="E867" s="231">
        <v>100</v>
      </c>
      <c r="F867" s="61">
        <v>100</v>
      </c>
      <c r="G867" s="266">
        <f t="shared" si="277"/>
        <v>0</v>
      </c>
      <c r="H867" s="59">
        <f t="shared" si="278"/>
        <v>0</v>
      </c>
      <c r="I867" s="59">
        <f t="shared" si="279"/>
        <v>100</v>
      </c>
    </row>
    <row r="868" spans="1:9" ht="48" customHeight="1" x14ac:dyDescent="0.25">
      <c r="A868" s="183" t="s">
        <v>179</v>
      </c>
      <c r="B868" s="62">
        <v>441</v>
      </c>
      <c r="C868" s="50" t="s">
        <v>186</v>
      </c>
      <c r="D868" s="61">
        <v>100</v>
      </c>
      <c r="E868" s="231">
        <v>100</v>
      </c>
      <c r="F868" s="61">
        <v>100</v>
      </c>
      <c r="G868" s="266">
        <f t="shared" si="277"/>
        <v>0</v>
      </c>
      <c r="H868" s="59">
        <f t="shared" si="278"/>
        <v>0</v>
      </c>
      <c r="I868" s="59">
        <f t="shared" si="279"/>
        <v>100</v>
      </c>
    </row>
    <row r="869" spans="1:9" ht="75.75" customHeight="1" x14ac:dyDescent="0.25">
      <c r="A869" s="183" t="s">
        <v>180</v>
      </c>
      <c r="B869" s="62">
        <v>441</v>
      </c>
      <c r="C869" s="50" t="s">
        <v>187</v>
      </c>
      <c r="D869" s="61">
        <v>156.48506</v>
      </c>
      <c r="E869" s="231">
        <v>156.48506</v>
      </c>
      <c r="F869" s="61">
        <v>156.48506</v>
      </c>
      <c r="G869" s="266">
        <f t="shared" si="277"/>
        <v>0</v>
      </c>
      <c r="H869" s="59">
        <f t="shared" si="278"/>
        <v>0</v>
      </c>
      <c r="I869" s="59">
        <f t="shared" si="279"/>
        <v>100</v>
      </c>
    </row>
    <row r="870" spans="1:9" s="181" customFormat="1" ht="56.25" customHeight="1" x14ac:dyDescent="0.25">
      <c r="A870" s="183" t="s">
        <v>180</v>
      </c>
      <c r="B870" s="62">
        <v>441</v>
      </c>
      <c r="C870" s="50" t="s">
        <v>187</v>
      </c>
      <c r="D870" s="61">
        <v>38.947800000000001</v>
      </c>
      <c r="E870" s="231">
        <v>38.947800000000001</v>
      </c>
      <c r="F870" s="61">
        <v>38.947800000000001</v>
      </c>
      <c r="G870" s="266">
        <f t="shared" si="277"/>
        <v>0</v>
      </c>
      <c r="H870" s="59">
        <f t="shared" si="278"/>
        <v>0</v>
      </c>
      <c r="I870" s="59">
        <f t="shared" si="279"/>
        <v>100</v>
      </c>
    </row>
    <row r="871" spans="1:9" s="181" customFormat="1" ht="56.25" customHeight="1" x14ac:dyDescent="0.25">
      <c r="A871" s="183" t="s">
        <v>1169</v>
      </c>
      <c r="B871" s="62">
        <v>441</v>
      </c>
      <c r="C871" s="50" t="s">
        <v>1184</v>
      </c>
      <c r="D871" s="61">
        <v>113.45422000000001</v>
      </c>
      <c r="E871" s="231">
        <v>113.45422000000001</v>
      </c>
      <c r="F871" s="61">
        <v>113.45422000000001</v>
      </c>
      <c r="G871" s="266">
        <f t="shared" si="277"/>
        <v>0</v>
      </c>
      <c r="H871" s="59">
        <f t="shared" si="278"/>
        <v>0</v>
      </c>
      <c r="I871" s="59">
        <f t="shared" si="279"/>
        <v>100</v>
      </c>
    </row>
    <row r="872" spans="1:9" s="181" customFormat="1" ht="56.25" customHeight="1" x14ac:dyDescent="0.25">
      <c r="A872" s="183" t="s">
        <v>1170</v>
      </c>
      <c r="B872" s="62">
        <v>441</v>
      </c>
      <c r="C872" s="50" t="s">
        <v>1185</v>
      </c>
      <c r="D872" s="61">
        <v>599.39161000000001</v>
      </c>
      <c r="E872" s="231">
        <v>599.39161000000001</v>
      </c>
      <c r="F872" s="61">
        <v>599.39161000000001</v>
      </c>
      <c r="G872" s="266">
        <f t="shared" si="277"/>
        <v>0</v>
      </c>
      <c r="H872" s="59">
        <f t="shared" si="278"/>
        <v>0</v>
      </c>
      <c r="I872" s="59">
        <f t="shared" si="279"/>
        <v>100</v>
      </c>
    </row>
    <row r="873" spans="1:9" s="181" customFormat="1" ht="56.25" customHeight="1" x14ac:dyDescent="0.25">
      <c r="A873" s="183" t="s">
        <v>1171</v>
      </c>
      <c r="B873" s="62">
        <v>441</v>
      </c>
      <c r="C873" s="50" t="s">
        <v>1186</v>
      </c>
      <c r="D873" s="61">
        <v>927.47</v>
      </c>
      <c r="E873" s="231">
        <v>927.47</v>
      </c>
      <c r="F873" s="61">
        <v>927.47</v>
      </c>
      <c r="G873" s="266">
        <f t="shared" si="277"/>
        <v>0</v>
      </c>
      <c r="H873" s="59">
        <f t="shared" si="278"/>
        <v>0</v>
      </c>
      <c r="I873" s="59">
        <f t="shared" si="279"/>
        <v>100</v>
      </c>
    </row>
    <row r="874" spans="1:9" s="181" customFormat="1" ht="56.25" customHeight="1" x14ac:dyDescent="0.25">
      <c r="A874" s="183" t="s">
        <v>1172</v>
      </c>
      <c r="B874" s="62">
        <v>441</v>
      </c>
      <c r="C874" s="50" t="s">
        <v>1187</v>
      </c>
      <c r="D874" s="61">
        <v>6507.0889299999999</v>
      </c>
      <c r="E874" s="231">
        <v>6507.0889299999999</v>
      </c>
      <c r="F874" s="61">
        <v>6507.0889299999999</v>
      </c>
      <c r="G874" s="266">
        <f t="shared" si="277"/>
        <v>0</v>
      </c>
      <c r="H874" s="59">
        <f t="shared" si="278"/>
        <v>0</v>
      </c>
      <c r="I874" s="59">
        <f t="shared" si="279"/>
        <v>100</v>
      </c>
    </row>
    <row r="875" spans="1:9" s="181" customFormat="1" ht="56.25" customHeight="1" x14ac:dyDescent="0.25">
      <c r="A875" s="183" t="s">
        <v>1173</v>
      </c>
      <c r="B875" s="62">
        <v>441</v>
      </c>
      <c r="C875" s="50" t="s">
        <v>1188</v>
      </c>
      <c r="D875" s="61">
        <v>600</v>
      </c>
      <c r="E875" s="231">
        <v>600</v>
      </c>
      <c r="F875" s="61">
        <v>600</v>
      </c>
      <c r="G875" s="266">
        <f t="shared" si="277"/>
        <v>0</v>
      </c>
      <c r="H875" s="59">
        <f t="shared" si="278"/>
        <v>0</v>
      </c>
      <c r="I875" s="59">
        <f t="shared" si="279"/>
        <v>100</v>
      </c>
    </row>
    <row r="876" spans="1:9" s="78" customFormat="1" ht="48" customHeight="1" x14ac:dyDescent="0.25">
      <c r="A876" s="183" t="s">
        <v>1174</v>
      </c>
      <c r="B876" s="62">
        <v>441</v>
      </c>
      <c r="C876" s="50" t="s">
        <v>1189</v>
      </c>
      <c r="D876" s="61">
        <v>889.71699999999998</v>
      </c>
      <c r="E876" s="231">
        <v>889.71699999999998</v>
      </c>
      <c r="F876" s="61">
        <v>889.71699999999998</v>
      </c>
      <c r="G876" s="266">
        <f t="shared" si="277"/>
        <v>0</v>
      </c>
      <c r="H876" s="59">
        <f t="shared" si="278"/>
        <v>0</v>
      </c>
      <c r="I876" s="59">
        <f t="shared" si="279"/>
        <v>100</v>
      </c>
    </row>
    <row r="877" spans="1:9" s="78" customFormat="1" ht="48" customHeight="1" x14ac:dyDescent="0.25">
      <c r="A877" s="183" t="s">
        <v>1175</v>
      </c>
      <c r="B877" s="62">
        <v>441</v>
      </c>
      <c r="C877" s="50" t="s">
        <v>1190</v>
      </c>
      <c r="D877" s="61">
        <v>922.98149999999998</v>
      </c>
      <c r="E877" s="231">
        <v>922.98149999999998</v>
      </c>
      <c r="F877" s="61">
        <v>922.98149999999998</v>
      </c>
      <c r="G877" s="266">
        <f t="shared" si="277"/>
        <v>0</v>
      </c>
      <c r="H877" s="59">
        <f t="shared" si="278"/>
        <v>0</v>
      </c>
      <c r="I877" s="59">
        <f t="shared" si="279"/>
        <v>100</v>
      </c>
    </row>
    <row r="878" spans="1:9" s="78" customFormat="1" ht="69" customHeight="1" x14ac:dyDescent="0.25">
      <c r="A878" s="183" t="s">
        <v>1176</v>
      </c>
      <c r="B878" s="62">
        <v>441</v>
      </c>
      <c r="C878" s="50" t="s">
        <v>1191</v>
      </c>
      <c r="D878" s="61">
        <v>596.56133999999997</v>
      </c>
      <c r="E878" s="231">
        <v>596.56133999999997</v>
      </c>
      <c r="F878" s="61">
        <v>596.56133999999997</v>
      </c>
      <c r="G878" s="266">
        <f t="shared" si="277"/>
        <v>0</v>
      </c>
      <c r="H878" s="59">
        <f t="shared" si="278"/>
        <v>0</v>
      </c>
      <c r="I878" s="59">
        <f t="shared" si="279"/>
        <v>100</v>
      </c>
    </row>
    <row r="879" spans="1:9" s="78" customFormat="1" ht="69" customHeight="1" x14ac:dyDescent="0.25">
      <c r="A879" s="183" t="s">
        <v>1177</v>
      </c>
      <c r="B879" s="62">
        <v>441</v>
      </c>
      <c r="C879" s="50" t="s">
        <v>1192</v>
      </c>
      <c r="D879" s="61">
        <v>554.32218</v>
      </c>
      <c r="E879" s="231">
        <v>554.32218</v>
      </c>
      <c r="F879" s="61">
        <v>554.32218</v>
      </c>
      <c r="G879" s="266">
        <f t="shared" si="277"/>
        <v>0</v>
      </c>
      <c r="H879" s="59">
        <f t="shared" si="278"/>
        <v>0</v>
      </c>
      <c r="I879" s="59">
        <f t="shared" si="279"/>
        <v>100</v>
      </c>
    </row>
    <row r="880" spans="1:9" s="78" customFormat="1" ht="69" customHeight="1" x14ac:dyDescent="0.25">
      <c r="A880" s="183" t="s">
        <v>1178</v>
      </c>
      <c r="B880" s="62">
        <v>441</v>
      </c>
      <c r="C880" s="50" t="s">
        <v>446</v>
      </c>
      <c r="D880" s="61">
        <v>16059.76</v>
      </c>
      <c r="E880" s="231">
        <v>14981.79</v>
      </c>
      <c r="F880" s="61">
        <v>14981.79</v>
      </c>
      <c r="G880" s="266">
        <f t="shared" si="277"/>
        <v>0</v>
      </c>
      <c r="H880" s="59">
        <f t="shared" si="278"/>
        <v>1077.9699999999993</v>
      </c>
      <c r="I880" s="59">
        <f t="shared" si="279"/>
        <v>93.287757724897517</v>
      </c>
    </row>
    <row r="881" spans="1:9" s="78" customFormat="1" ht="69" customHeight="1" x14ac:dyDescent="0.25">
      <c r="A881" s="183" t="s">
        <v>1179</v>
      </c>
      <c r="B881" s="62">
        <v>441</v>
      </c>
      <c r="C881" s="50" t="s">
        <v>1193</v>
      </c>
      <c r="D881" s="61">
        <v>689.56056000000001</v>
      </c>
      <c r="E881" s="231">
        <v>689.56056000000001</v>
      </c>
      <c r="F881" s="61">
        <v>689.56056000000001</v>
      </c>
      <c r="G881" s="266">
        <f t="shared" si="277"/>
        <v>0</v>
      </c>
      <c r="H881" s="59">
        <f t="shared" si="278"/>
        <v>0</v>
      </c>
      <c r="I881" s="59">
        <f t="shared" si="279"/>
        <v>100</v>
      </c>
    </row>
    <row r="882" spans="1:9" s="78" customFormat="1" ht="69" customHeight="1" x14ac:dyDescent="0.25">
      <c r="A882" s="183" t="s">
        <v>1180</v>
      </c>
      <c r="B882" s="62">
        <v>441</v>
      </c>
      <c r="C882" s="50" t="s">
        <v>1194</v>
      </c>
      <c r="D882" s="61">
        <v>3577.7979999999998</v>
      </c>
      <c r="E882" s="231">
        <v>3577.7979999999998</v>
      </c>
      <c r="F882" s="61">
        <v>3577.7979999999998</v>
      </c>
      <c r="G882" s="266">
        <f t="shared" si="277"/>
        <v>0</v>
      </c>
      <c r="H882" s="59">
        <f t="shared" si="278"/>
        <v>0</v>
      </c>
      <c r="I882" s="59">
        <f t="shared" si="279"/>
        <v>100</v>
      </c>
    </row>
    <row r="883" spans="1:9" s="78" customFormat="1" ht="69" customHeight="1" x14ac:dyDescent="0.25">
      <c r="A883" s="183" t="s">
        <v>1181</v>
      </c>
      <c r="B883" s="62">
        <v>441</v>
      </c>
      <c r="C883" s="50" t="s">
        <v>1195</v>
      </c>
      <c r="D883" s="61">
        <v>2627.1111599999999</v>
      </c>
      <c r="E883" s="231">
        <v>2627.1111599999999</v>
      </c>
      <c r="F883" s="61">
        <v>2627.1111599999999</v>
      </c>
      <c r="G883" s="266">
        <f t="shared" si="277"/>
        <v>0</v>
      </c>
      <c r="H883" s="59">
        <f t="shared" si="278"/>
        <v>0</v>
      </c>
      <c r="I883" s="59">
        <f t="shared" si="279"/>
        <v>100</v>
      </c>
    </row>
    <row r="884" spans="1:9" s="78" customFormat="1" ht="69" customHeight="1" x14ac:dyDescent="0.25">
      <c r="A884" s="183" t="s">
        <v>1182</v>
      </c>
      <c r="B884" s="62">
        <v>441</v>
      </c>
      <c r="C884" s="50" t="s">
        <v>447</v>
      </c>
      <c r="D884" s="61">
        <v>26.478999999999999</v>
      </c>
      <c r="E884" s="231">
        <v>26.478999999999999</v>
      </c>
      <c r="F884" s="61">
        <v>26.478999999999999</v>
      </c>
      <c r="G884" s="266">
        <f t="shared" si="277"/>
        <v>0</v>
      </c>
      <c r="H884" s="59">
        <f t="shared" si="278"/>
        <v>0</v>
      </c>
      <c r="I884" s="59">
        <f t="shared" si="279"/>
        <v>100</v>
      </c>
    </row>
    <row r="885" spans="1:9" s="78" customFormat="1" ht="54" customHeight="1" x14ac:dyDescent="0.25">
      <c r="A885" s="168" t="s">
        <v>338</v>
      </c>
      <c r="B885" s="151"/>
      <c r="C885" s="128" t="s">
        <v>339</v>
      </c>
      <c r="D885" s="115">
        <f>SUM(D886:D906)</f>
        <v>13127.843470000002</v>
      </c>
      <c r="E885" s="236">
        <f>SUM(E886:E906)</f>
        <v>13127.843470000002</v>
      </c>
      <c r="F885" s="115">
        <f>SUM(F886:F906)</f>
        <v>13127.843470000002</v>
      </c>
      <c r="G885" s="268">
        <f t="shared" si="277"/>
        <v>0</v>
      </c>
      <c r="H885" s="45">
        <f t="shared" ref="H885:H906" si="280">D885-F885</f>
        <v>0</v>
      </c>
      <c r="I885" s="45">
        <f t="shared" ref="I885:I906" si="281">F885/D885*100</f>
        <v>100</v>
      </c>
    </row>
    <row r="886" spans="1:9" s="78" customFormat="1" ht="61.5" customHeight="1" x14ac:dyDescent="0.25">
      <c r="A886" s="183" t="s">
        <v>340</v>
      </c>
      <c r="B886" s="62">
        <v>441</v>
      </c>
      <c r="C886" s="50" t="s">
        <v>342</v>
      </c>
      <c r="D886" s="61">
        <v>800</v>
      </c>
      <c r="E886" s="231">
        <v>800</v>
      </c>
      <c r="F886" s="61">
        <v>800</v>
      </c>
      <c r="G886" s="266">
        <f t="shared" si="277"/>
        <v>0</v>
      </c>
      <c r="H886" s="59">
        <f t="shared" ref="H886" si="282">D886-F886</f>
        <v>0</v>
      </c>
      <c r="I886" s="59">
        <f t="shared" ref="I886" si="283">F886/D886*100</f>
        <v>100</v>
      </c>
    </row>
    <row r="887" spans="1:9" s="78" customFormat="1" ht="61.5" customHeight="1" x14ac:dyDescent="0.25">
      <c r="A887" s="183" t="s">
        <v>341</v>
      </c>
      <c r="B887" s="62">
        <v>441</v>
      </c>
      <c r="C887" s="50" t="s">
        <v>343</v>
      </c>
      <c r="D887" s="61">
        <v>371.50657000000001</v>
      </c>
      <c r="E887" s="231">
        <v>371.50657000000001</v>
      </c>
      <c r="F887" s="61">
        <v>371.50657000000001</v>
      </c>
      <c r="G887" s="266">
        <f t="shared" si="277"/>
        <v>0</v>
      </c>
      <c r="H887" s="59">
        <f t="shared" ref="H887:H900" si="284">D887-F887</f>
        <v>0</v>
      </c>
      <c r="I887" s="59">
        <f t="shared" ref="I887:I900" si="285">F887/D887*100</f>
        <v>100</v>
      </c>
    </row>
    <row r="888" spans="1:9" s="78" customFormat="1" ht="61.5" customHeight="1" x14ac:dyDescent="0.25">
      <c r="A888" s="183" t="s">
        <v>1196</v>
      </c>
      <c r="B888" s="62">
        <v>441</v>
      </c>
      <c r="C888" s="50" t="s">
        <v>400</v>
      </c>
      <c r="D888" s="61">
        <v>509.74</v>
      </c>
      <c r="E888" s="231">
        <v>509.74</v>
      </c>
      <c r="F888" s="61">
        <v>509.74</v>
      </c>
      <c r="G888" s="266">
        <f t="shared" si="277"/>
        <v>0</v>
      </c>
      <c r="H888" s="59">
        <f t="shared" si="284"/>
        <v>0</v>
      </c>
      <c r="I888" s="59">
        <f t="shared" si="285"/>
        <v>100</v>
      </c>
    </row>
    <row r="889" spans="1:9" s="78" customFormat="1" ht="61.5" customHeight="1" x14ac:dyDescent="0.25">
      <c r="A889" s="183" t="s">
        <v>1197</v>
      </c>
      <c r="B889" s="62">
        <v>441</v>
      </c>
      <c r="C889" s="50" t="s">
        <v>1215</v>
      </c>
      <c r="D889" s="61">
        <v>410</v>
      </c>
      <c r="E889" s="231">
        <v>410</v>
      </c>
      <c r="F889" s="61">
        <v>410</v>
      </c>
      <c r="G889" s="266">
        <f t="shared" si="277"/>
        <v>0</v>
      </c>
      <c r="H889" s="59">
        <f t="shared" si="284"/>
        <v>0</v>
      </c>
      <c r="I889" s="59">
        <f t="shared" si="285"/>
        <v>100</v>
      </c>
    </row>
    <row r="890" spans="1:9" s="78" customFormat="1" ht="61.5" customHeight="1" x14ac:dyDescent="0.25">
      <c r="A890" s="183" t="s">
        <v>1198</v>
      </c>
      <c r="B890" s="62">
        <v>441</v>
      </c>
      <c r="C890" s="50" t="s">
        <v>1216</v>
      </c>
      <c r="D890" s="61">
        <v>266.60000000000002</v>
      </c>
      <c r="E890" s="231">
        <v>266.60000000000002</v>
      </c>
      <c r="F890" s="61">
        <v>266.60000000000002</v>
      </c>
      <c r="G890" s="266">
        <f t="shared" si="277"/>
        <v>0</v>
      </c>
      <c r="H890" s="59">
        <f t="shared" si="284"/>
        <v>0</v>
      </c>
      <c r="I890" s="59">
        <f t="shared" si="285"/>
        <v>100</v>
      </c>
    </row>
    <row r="891" spans="1:9" s="78" customFormat="1" ht="61.5" customHeight="1" x14ac:dyDescent="0.25">
      <c r="A891" s="183" t="s">
        <v>1199</v>
      </c>
      <c r="B891" s="62">
        <v>441</v>
      </c>
      <c r="C891" s="50" t="s">
        <v>1217</v>
      </c>
      <c r="D891" s="61">
        <v>729.24</v>
      </c>
      <c r="E891" s="231">
        <v>729.24</v>
      </c>
      <c r="F891" s="61">
        <v>729.24</v>
      </c>
      <c r="G891" s="266">
        <f t="shared" si="277"/>
        <v>0</v>
      </c>
      <c r="H891" s="59">
        <f t="shared" si="284"/>
        <v>0</v>
      </c>
      <c r="I891" s="59">
        <f t="shared" si="285"/>
        <v>100</v>
      </c>
    </row>
    <row r="892" spans="1:9" s="78" customFormat="1" ht="61.5" customHeight="1" x14ac:dyDescent="0.25">
      <c r="A892" s="183" t="s">
        <v>1200</v>
      </c>
      <c r="B892" s="62">
        <v>441</v>
      </c>
      <c r="C892" s="50" t="s">
        <v>1218</v>
      </c>
      <c r="D892" s="61">
        <v>670.8845</v>
      </c>
      <c r="E892" s="231">
        <v>670.8845</v>
      </c>
      <c r="F892" s="61">
        <v>670.8845</v>
      </c>
      <c r="G892" s="266">
        <f t="shared" si="277"/>
        <v>0</v>
      </c>
      <c r="H892" s="59">
        <f t="shared" si="284"/>
        <v>0</v>
      </c>
      <c r="I892" s="59">
        <f t="shared" si="285"/>
        <v>100</v>
      </c>
    </row>
    <row r="893" spans="1:9" s="78" customFormat="1" ht="61.5" customHeight="1" x14ac:dyDescent="0.25">
      <c r="A893" s="183" t="s">
        <v>1201</v>
      </c>
      <c r="B893" s="62">
        <v>441</v>
      </c>
      <c r="C893" s="50" t="s">
        <v>1219</v>
      </c>
      <c r="D893" s="61">
        <v>813.3125</v>
      </c>
      <c r="E893" s="231">
        <v>813.3125</v>
      </c>
      <c r="F893" s="61">
        <v>813.3125</v>
      </c>
      <c r="G893" s="266">
        <f t="shared" si="277"/>
        <v>0</v>
      </c>
      <c r="H893" s="59">
        <f t="shared" si="284"/>
        <v>0</v>
      </c>
      <c r="I893" s="59">
        <f t="shared" si="285"/>
        <v>100</v>
      </c>
    </row>
    <row r="894" spans="1:9" s="78" customFormat="1" ht="61.5" customHeight="1" x14ac:dyDescent="0.25">
      <c r="A894" s="183" t="s">
        <v>1202</v>
      </c>
      <c r="B894" s="62">
        <v>441</v>
      </c>
      <c r="C894" s="50" t="s">
        <v>1220</v>
      </c>
      <c r="D894" s="61">
        <v>810</v>
      </c>
      <c r="E894" s="231">
        <v>810</v>
      </c>
      <c r="F894" s="61">
        <v>810</v>
      </c>
      <c r="G894" s="266">
        <f t="shared" si="277"/>
        <v>0</v>
      </c>
      <c r="H894" s="59">
        <f t="shared" si="284"/>
        <v>0</v>
      </c>
      <c r="I894" s="59">
        <f t="shared" si="285"/>
        <v>100</v>
      </c>
    </row>
    <row r="895" spans="1:9" s="78" customFormat="1" ht="61.5" customHeight="1" x14ac:dyDescent="0.25">
      <c r="A895" s="183" t="s">
        <v>1203</v>
      </c>
      <c r="B895" s="62">
        <v>441</v>
      </c>
      <c r="C895" s="50" t="s">
        <v>1221</v>
      </c>
      <c r="D895" s="61">
        <v>965.87900000000002</v>
      </c>
      <c r="E895" s="231">
        <v>965.87900000000002</v>
      </c>
      <c r="F895" s="61">
        <v>965.87900000000002</v>
      </c>
      <c r="G895" s="266">
        <f t="shared" si="277"/>
        <v>0</v>
      </c>
      <c r="H895" s="59">
        <f t="shared" si="284"/>
        <v>0</v>
      </c>
      <c r="I895" s="59">
        <f t="shared" si="285"/>
        <v>100</v>
      </c>
    </row>
    <row r="896" spans="1:9" s="78" customFormat="1" ht="61.5" customHeight="1" x14ac:dyDescent="0.25">
      <c r="A896" s="183" t="s">
        <v>1204</v>
      </c>
      <c r="B896" s="62">
        <v>441</v>
      </c>
      <c r="C896" s="50" t="s">
        <v>1222</v>
      </c>
      <c r="D896" s="61">
        <v>868.92</v>
      </c>
      <c r="E896" s="231">
        <v>868.92</v>
      </c>
      <c r="F896" s="61">
        <v>868.92</v>
      </c>
      <c r="G896" s="266">
        <f t="shared" si="277"/>
        <v>0</v>
      </c>
      <c r="H896" s="59">
        <f t="shared" si="284"/>
        <v>0</v>
      </c>
      <c r="I896" s="59">
        <f t="shared" si="285"/>
        <v>100</v>
      </c>
    </row>
    <row r="897" spans="1:9" s="78" customFormat="1" ht="61.5" customHeight="1" x14ac:dyDescent="0.25">
      <c r="A897" s="183" t="s">
        <v>1205</v>
      </c>
      <c r="B897" s="62">
        <v>441</v>
      </c>
      <c r="C897" s="50" t="s">
        <v>1223</v>
      </c>
      <c r="D897" s="61">
        <v>404.01400000000001</v>
      </c>
      <c r="E897" s="231">
        <v>404.01400000000001</v>
      </c>
      <c r="F897" s="61">
        <v>404.01400000000001</v>
      </c>
      <c r="G897" s="266">
        <f t="shared" si="277"/>
        <v>0</v>
      </c>
      <c r="H897" s="59">
        <f t="shared" si="284"/>
        <v>0</v>
      </c>
      <c r="I897" s="59">
        <f t="shared" si="285"/>
        <v>100</v>
      </c>
    </row>
    <row r="898" spans="1:9" s="78" customFormat="1" ht="61.5" customHeight="1" x14ac:dyDescent="0.25">
      <c r="A898" s="183" t="s">
        <v>1206</v>
      </c>
      <c r="B898" s="62">
        <v>441</v>
      </c>
      <c r="C898" s="50" t="s">
        <v>1224</v>
      </c>
      <c r="D898" s="61">
        <v>790.19989999999996</v>
      </c>
      <c r="E898" s="231">
        <v>790.19989999999996</v>
      </c>
      <c r="F898" s="61">
        <v>790.19989999999996</v>
      </c>
      <c r="G898" s="266">
        <f t="shared" si="277"/>
        <v>0</v>
      </c>
      <c r="H898" s="59">
        <f t="shared" si="284"/>
        <v>0</v>
      </c>
      <c r="I898" s="59">
        <f t="shared" si="285"/>
        <v>100</v>
      </c>
    </row>
    <row r="899" spans="1:9" s="78" customFormat="1" ht="61.5" customHeight="1" x14ac:dyDescent="0.25">
      <c r="A899" s="183" t="s">
        <v>1207</v>
      </c>
      <c r="B899" s="62">
        <v>441</v>
      </c>
      <c r="C899" s="50" t="s">
        <v>1225</v>
      </c>
      <c r="D899" s="61">
        <v>390</v>
      </c>
      <c r="E899" s="231">
        <v>390</v>
      </c>
      <c r="F899" s="61">
        <v>390</v>
      </c>
      <c r="G899" s="266">
        <f t="shared" si="277"/>
        <v>0</v>
      </c>
      <c r="H899" s="59">
        <f t="shared" si="284"/>
        <v>0</v>
      </c>
      <c r="I899" s="59">
        <f t="shared" si="285"/>
        <v>100</v>
      </c>
    </row>
    <row r="900" spans="1:9" s="78" customFormat="1" ht="61.5" customHeight="1" x14ac:dyDescent="0.25">
      <c r="A900" s="183" t="s">
        <v>1208</v>
      </c>
      <c r="B900" s="62">
        <v>441</v>
      </c>
      <c r="C900" s="50" t="s">
        <v>1226</v>
      </c>
      <c r="D900" s="61">
        <v>550</v>
      </c>
      <c r="E900" s="231">
        <v>550</v>
      </c>
      <c r="F900" s="61">
        <v>550</v>
      </c>
      <c r="G900" s="266">
        <f t="shared" si="277"/>
        <v>0</v>
      </c>
      <c r="H900" s="59">
        <f t="shared" si="284"/>
        <v>0</v>
      </c>
      <c r="I900" s="59">
        <f t="shared" si="285"/>
        <v>100</v>
      </c>
    </row>
    <row r="901" spans="1:9" s="78" customFormat="1" ht="61.5" customHeight="1" x14ac:dyDescent="0.25">
      <c r="A901" s="183" t="s">
        <v>1209</v>
      </c>
      <c r="B901" s="62">
        <v>441</v>
      </c>
      <c r="C901" s="50" t="s">
        <v>1227</v>
      </c>
      <c r="D901" s="61">
        <v>1120.067</v>
      </c>
      <c r="E901" s="231">
        <v>1120.067</v>
      </c>
      <c r="F901" s="61">
        <v>1120.067</v>
      </c>
      <c r="G901" s="266">
        <f t="shared" si="277"/>
        <v>0</v>
      </c>
      <c r="H901" s="59">
        <f t="shared" si="280"/>
        <v>0</v>
      </c>
      <c r="I901" s="59">
        <f t="shared" si="281"/>
        <v>100</v>
      </c>
    </row>
    <row r="902" spans="1:9" s="78" customFormat="1" ht="61.5" customHeight="1" x14ac:dyDescent="0.25">
      <c r="A902" s="183" t="s">
        <v>1210</v>
      </c>
      <c r="B902" s="62">
        <v>441</v>
      </c>
      <c r="C902" s="50" t="s">
        <v>1228</v>
      </c>
      <c r="D902" s="61">
        <v>985.79</v>
      </c>
      <c r="E902" s="231">
        <v>985.79</v>
      </c>
      <c r="F902" s="61">
        <v>985.79</v>
      </c>
      <c r="G902" s="266">
        <f t="shared" si="277"/>
        <v>0</v>
      </c>
      <c r="H902" s="59">
        <f t="shared" si="280"/>
        <v>0</v>
      </c>
      <c r="I902" s="59">
        <f t="shared" si="281"/>
        <v>100</v>
      </c>
    </row>
    <row r="903" spans="1:9" s="78" customFormat="1" ht="61.5" customHeight="1" x14ac:dyDescent="0.25">
      <c r="A903" s="183" t="s">
        <v>1211</v>
      </c>
      <c r="B903" s="62">
        <v>441</v>
      </c>
      <c r="C903" s="50" t="s">
        <v>1229</v>
      </c>
      <c r="D903" s="61">
        <v>441</v>
      </c>
      <c r="E903" s="231">
        <v>441</v>
      </c>
      <c r="F903" s="61">
        <v>441</v>
      </c>
      <c r="G903" s="266">
        <f t="shared" si="277"/>
        <v>0</v>
      </c>
      <c r="H903" s="59">
        <f t="shared" si="280"/>
        <v>0</v>
      </c>
      <c r="I903" s="59">
        <f t="shared" si="281"/>
        <v>100</v>
      </c>
    </row>
    <row r="904" spans="1:9" s="78" customFormat="1" ht="61.5" customHeight="1" x14ac:dyDescent="0.25">
      <c r="A904" s="183" t="s">
        <v>1212</v>
      </c>
      <c r="B904" s="62">
        <v>441</v>
      </c>
      <c r="C904" s="50" t="s">
        <v>1230</v>
      </c>
      <c r="D904" s="61">
        <v>298.67</v>
      </c>
      <c r="E904" s="231">
        <v>298.67</v>
      </c>
      <c r="F904" s="61">
        <v>298.67</v>
      </c>
      <c r="G904" s="266">
        <f t="shared" si="277"/>
        <v>0</v>
      </c>
      <c r="H904" s="59">
        <f t="shared" si="280"/>
        <v>0</v>
      </c>
      <c r="I904" s="59">
        <f t="shared" si="281"/>
        <v>100</v>
      </c>
    </row>
    <row r="905" spans="1:9" s="78" customFormat="1" ht="61.5" customHeight="1" x14ac:dyDescent="0.25">
      <c r="A905" s="183" t="s">
        <v>1213</v>
      </c>
      <c r="B905" s="62">
        <v>441</v>
      </c>
      <c r="C905" s="50" t="s">
        <v>1231</v>
      </c>
      <c r="D905" s="61">
        <v>532.02</v>
      </c>
      <c r="E905" s="231">
        <v>532.02</v>
      </c>
      <c r="F905" s="61">
        <v>532.02</v>
      </c>
      <c r="G905" s="266">
        <f t="shared" si="277"/>
        <v>0</v>
      </c>
      <c r="H905" s="59"/>
      <c r="I905" s="59"/>
    </row>
    <row r="906" spans="1:9" s="78" customFormat="1" ht="61.5" customHeight="1" x14ac:dyDescent="0.25">
      <c r="A906" s="183" t="s">
        <v>1214</v>
      </c>
      <c r="B906" s="62">
        <v>441</v>
      </c>
      <c r="C906" s="50" t="s">
        <v>1232</v>
      </c>
      <c r="D906" s="61">
        <v>400</v>
      </c>
      <c r="E906" s="231">
        <v>400</v>
      </c>
      <c r="F906" s="61">
        <v>400</v>
      </c>
      <c r="G906" s="266">
        <f t="shared" si="277"/>
        <v>0</v>
      </c>
      <c r="H906" s="59">
        <f t="shared" si="280"/>
        <v>0</v>
      </c>
      <c r="I906" s="59">
        <f t="shared" si="281"/>
        <v>100</v>
      </c>
    </row>
    <row r="907" spans="1:9" s="78" customFormat="1" ht="51.75" customHeight="1" x14ac:dyDescent="0.25">
      <c r="A907" s="210" t="s">
        <v>66</v>
      </c>
      <c r="B907" s="208"/>
      <c r="C907" s="208"/>
      <c r="D907" s="208"/>
      <c r="E907" s="208"/>
      <c r="F907" s="208"/>
      <c r="G907" s="208"/>
      <c r="H907" s="208"/>
      <c r="I907" s="208"/>
    </row>
    <row r="908" spans="1:9" s="78" customFormat="1" ht="29.25" customHeight="1" x14ac:dyDescent="0.25">
      <c r="A908" s="159" t="s">
        <v>1</v>
      </c>
      <c r="B908" s="9"/>
      <c r="C908" s="108">
        <v>2200000000</v>
      </c>
      <c r="D908" s="113">
        <f>D910+D978+D980+D1006+D1008</f>
        <v>158065.87310000003</v>
      </c>
      <c r="E908" s="251">
        <f>E910+E978+E980+E1006+E1008</f>
        <v>157605.72850999999</v>
      </c>
      <c r="F908" s="113">
        <f>F910+F978+F980+F1006+F1008</f>
        <v>157605.72850999999</v>
      </c>
      <c r="G908" s="288">
        <f>G910+G978+G980+G1006+G1008</f>
        <v>0</v>
      </c>
      <c r="H908" s="113">
        <f>H910+H978+H980+H1006+H1008</f>
        <v>460.14459000002398</v>
      </c>
      <c r="I908" s="113">
        <f t="shared" ref="I908" si="286">F908/D908*100</f>
        <v>99.708890615680886</v>
      </c>
    </row>
    <row r="909" spans="1:9" s="78" customFormat="1" ht="34.5" customHeight="1" x14ac:dyDescent="0.25">
      <c r="A909" s="160" t="s">
        <v>5</v>
      </c>
      <c r="B909" s="11"/>
      <c r="C909" s="11"/>
      <c r="D909" s="11"/>
      <c r="E909" s="229"/>
      <c r="F909" s="90"/>
      <c r="G909" s="289"/>
      <c r="H909" s="11"/>
      <c r="I909" s="11"/>
    </row>
    <row r="910" spans="1:9" s="78" customFormat="1" ht="43.5" customHeight="1" x14ac:dyDescent="0.25">
      <c r="A910" s="161" t="s">
        <v>36</v>
      </c>
      <c r="B910" s="13"/>
      <c r="C910" s="49">
        <v>2210000000</v>
      </c>
      <c r="D910" s="45">
        <f>SUM(D911:D977)</f>
        <v>143400.22755000001</v>
      </c>
      <c r="E910" s="232">
        <f>SUM(E911:E977)</f>
        <v>142943.56112999999</v>
      </c>
      <c r="F910" s="45">
        <f>SUM(F911:F977)</f>
        <v>142943.56112999999</v>
      </c>
      <c r="G910" s="268">
        <f t="shared" ref="G910:G1007" si="287">E910-F910</f>
        <v>0</v>
      </c>
      <c r="H910" s="45">
        <f t="shared" ref="H910:H1007" si="288">D910-F910</f>
        <v>456.66642000002321</v>
      </c>
      <c r="I910" s="45">
        <f t="shared" ref="I910:I1007" si="289">F910/D910*100</f>
        <v>99.681544145499487</v>
      </c>
    </row>
    <row r="911" spans="1:9" s="78" customFormat="1" ht="46.5" customHeight="1" x14ac:dyDescent="0.25">
      <c r="A911" s="183" t="s">
        <v>1233</v>
      </c>
      <c r="B911" s="21" t="s">
        <v>16</v>
      </c>
      <c r="C911" s="50" t="s">
        <v>1285</v>
      </c>
      <c r="D911" s="61">
        <v>3997.0213800000001</v>
      </c>
      <c r="E911" s="231">
        <v>3997.0213800000001</v>
      </c>
      <c r="F911" s="61">
        <v>3997.0213800000001</v>
      </c>
      <c r="G911" s="267">
        <f t="shared" ref="G911" si="290">E911-F911</f>
        <v>0</v>
      </c>
      <c r="H911" s="46">
        <f t="shared" ref="H911" si="291">D911-F911</f>
        <v>0</v>
      </c>
      <c r="I911" s="46">
        <f t="shared" ref="I911" si="292">F911/D911*100</f>
        <v>100</v>
      </c>
    </row>
    <row r="912" spans="1:9" s="78" customFormat="1" ht="47.25" customHeight="1" x14ac:dyDescent="0.25">
      <c r="A912" s="183" t="s">
        <v>1234</v>
      </c>
      <c r="B912" s="55">
        <v>441</v>
      </c>
      <c r="C912" s="50" t="s">
        <v>1286</v>
      </c>
      <c r="D912" s="61">
        <v>35.164119999999997</v>
      </c>
      <c r="E912" s="231">
        <v>35.164119999999997</v>
      </c>
      <c r="F912" s="61">
        <v>35.164119999999997</v>
      </c>
      <c r="G912" s="267">
        <f t="shared" ref="G912" si="293">E912-F912</f>
        <v>0</v>
      </c>
      <c r="H912" s="46">
        <f t="shared" ref="H912" si="294">D912-F912</f>
        <v>0</v>
      </c>
      <c r="I912" s="46">
        <f t="shared" ref="I912" si="295">F912/D912*100</f>
        <v>100</v>
      </c>
    </row>
    <row r="913" spans="1:9" s="76" customFormat="1" ht="56.25" customHeight="1" x14ac:dyDescent="0.25">
      <c r="A913" s="183" t="s">
        <v>1235</v>
      </c>
      <c r="B913" s="21" t="s">
        <v>16</v>
      </c>
      <c r="C913" s="50" t="s">
        <v>1287</v>
      </c>
      <c r="D913" s="61">
        <v>4369.17785</v>
      </c>
      <c r="E913" s="231">
        <v>4369.17785</v>
      </c>
      <c r="F913" s="61">
        <v>4369.17785</v>
      </c>
      <c r="G913" s="267">
        <f t="shared" si="287"/>
        <v>0</v>
      </c>
      <c r="H913" s="46">
        <f t="shared" si="288"/>
        <v>0</v>
      </c>
      <c r="I913" s="46">
        <f t="shared" si="289"/>
        <v>100</v>
      </c>
    </row>
    <row r="914" spans="1:9" s="75" customFormat="1" ht="63" customHeight="1" x14ac:dyDescent="0.3">
      <c r="A914" s="183" t="s">
        <v>1236</v>
      </c>
      <c r="B914" s="21" t="s">
        <v>16</v>
      </c>
      <c r="C914" s="50" t="s">
        <v>1288</v>
      </c>
      <c r="D914" s="61">
        <v>1833.1186299999999</v>
      </c>
      <c r="E914" s="231">
        <v>1833.1186299999999</v>
      </c>
      <c r="F914" s="61">
        <v>1833.1186299999999</v>
      </c>
      <c r="G914" s="267">
        <f t="shared" si="287"/>
        <v>0</v>
      </c>
      <c r="H914" s="46">
        <f t="shared" si="288"/>
        <v>0</v>
      </c>
      <c r="I914" s="46">
        <f t="shared" si="289"/>
        <v>100</v>
      </c>
    </row>
    <row r="915" spans="1:9" ht="63" customHeight="1" x14ac:dyDescent="0.25">
      <c r="A915" s="183" t="s">
        <v>1237</v>
      </c>
      <c r="B915" s="21" t="s">
        <v>16</v>
      </c>
      <c r="C915" s="50" t="s">
        <v>1289</v>
      </c>
      <c r="D915" s="61">
        <v>2610.28278</v>
      </c>
      <c r="E915" s="231">
        <v>2610.28278</v>
      </c>
      <c r="F915" s="61">
        <v>2610.28278</v>
      </c>
      <c r="G915" s="267">
        <f t="shared" ref="G915:G972" si="296">E915-F915</f>
        <v>0</v>
      </c>
      <c r="H915" s="46">
        <f t="shared" ref="H915:H953" si="297">D915-F915</f>
        <v>0</v>
      </c>
      <c r="I915" s="46">
        <f t="shared" ref="I915:I953" si="298">F915/D915*100</f>
        <v>100</v>
      </c>
    </row>
    <row r="916" spans="1:9" ht="63" customHeight="1" x14ac:dyDescent="0.25">
      <c r="A916" s="183" t="s">
        <v>1238</v>
      </c>
      <c r="B916" s="21" t="s">
        <v>16</v>
      </c>
      <c r="C916" s="50" t="s">
        <v>1290</v>
      </c>
      <c r="D916" s="61">
        <v>60</v>
      </c>
      <c r="E916" s="231">
        <v>60</v>
      </c>
      <c r="F916" s="61">
        <v>60</v>
      </c>
      <c r="G916" s="267">
        <f t="shared" si="296"/>
        <v>0</v>
      </c>
      <c r="H916" s="46">
        <f t="shared" si="297"/>
        <v>0</v>
      </c>
      <c r="I916" s="46">
        <f t="shared" si="298"/>
        <v>100</v>
      </c>
    </row>
    <row r="917" spans="1:9" ht="63" customHeight="1" x14ac:dyDescent="0.25">
      <c r="A917" s="183" t="s">
        <v>1239</v>
      </c>
      <c r="B917" s="21" t="s">
        <v>16</v>
      </c>
      <c r="C917" s="50" t="s">
        <v>1291</v>
      </c>
      <c r="D917" s="61">
        <v>558.71360000000004</v>
      </c>
      <c r="E917" s="231">
        <v>558.71360000000004</v>
      </c>
      <c r="F917" s="61">
        <v>558.71360000000004</v>
      </c>
      <c r="G917" s="267">
        <f t="shared" si="296"/>
        <v>0</v>
      </c>
      <c r="H917" s="46">
        <f t="shared" si="297"/>
        <v>0</v>
      </c>
      <c r="I917" s="46">
        <f t="shared" si="298"/>
        <v>100</v>
      </c>
    </row>
    <row r="918" spans="1:9" ht="63" customHeight="1" x14ac:dyDescent="0.25">
      <c r="A918" s="183" t="s">
        <v>1240</v>
      </c>
      <c r="B918" s="21" t="s">
        <v>16</v>
      </c>
      <c r="C918" s="50" t="s">
        <v>1292</v>
      </c>
      <c r="D918" s="61">
        <v>4340.0929900000001</v>
      </c>
      <c r="E918" s="231">
        <v>3883.4265700000001</v>
      </c>
      <c r="F918" s="61">
        <v>3883.4265700000001</v>
      </c>
      <c r="G918" s="267">
        <f t="shared" si="296"/>
        <v>0</v>
      </c>
      <c r="H918" s="46">
        <f t="shared" si="297"/>
        <v>456.66642000000002</v>
      </c>
      <c r="I918" s="46">
        <f t="shared" si="298"/>
        <v>89.477957706155038</v>
      </c>
    </row>
    <row r="919" spans="1:9" s="77" customFormat="1" ht="36" customHeight="1" x14ac:dyDescent="0.25">
      <c r="A919" s="183" t="s">
        <v>1241</v>
      </c>
      <c r="B919" s="21" t="s">
        <v>16</v>
      </c>
      <c r="C919" s="50" t="s">
        <v>1293</v>
      </c>
      <c r="D919" s="61">
        <v>13034.75812</v>
      </c>
      <c r="E919" s="231">
        <v>13034.75812</v>
      </c>
      <c r="F919" s="61">
        <v>13034.75812</v>
      </c>
      <c r="G919" s="267">
        <f t="shared" si="296"/>
        <v>0</v>
      </c>
      <c r="H919" s="46">
        <f t="shared" si="297"/>
        <v>0</v>
      </c>
      <c r="I919" s="46">
        <f t="shared" si="298"/>
        <v>100</v>
      </c>
    </row>
    <row r="920" spans="1:9" s="181" customFormat="1" ht="62.25" customHeight="1" x14ac:dyDescent="0.25">
      <c r="A920" s="183" t="s">
        <v>1242</v>
      </c>
      <c r="B920" s="21" t="s">
        <v>16</v>
      </c>
      <c r="C920" s="50" t="s">
        <v>1294</v>
      </c>
      <c r="D920" s="61">
        <v>870.58074999999997</v>
      </c>
      <c r="E920" s="231">
        <v>870.58074999999997</v>
      </c>
      <c r="F920" s="61">
        <v>870.58074999999997</v>
      </c>
      <c r="G920" s="267">
        <f t="shared" si="296"/>
        <v>0</v>
      </c>
      <c r="H920" s="46">
        <f t="shared" si="297"/>
        <v>0</v>
      </c>
      <c r="I920" s="46">
        <f t="shared" si="298"/>
        <v>100</v>
      </c>
    </row>
    <row r="921" spans="1:9" s="181" customFormat="1" ht="37.5" customHeight="1" x14ac:dyDescent="0.25">
      <c r="A921" s="183" t="s">
        <v>1243</v>
      </c>
      <c r="B921" s="21" t="s">
        <v>16</v>
      </c>
      <c r="C921" s="50" t="s">
        <v>1295</v>
      </c>
      <c r="D921" s="61">
        <v>72.61609</v>
      </c>
      <c r="E921" s="231">
        <v>72.61609</v>
      </c>
      <c r="F921" s="61">
        <v>72.61609</v>
      </c>
      <c r="G921" s="267">
        <f t="shared" si="296"/>
        <v>0</v>
      </c>
      <c r="H921" s="46">
        <f t="shared" si="297"/>
        <v>0</v>
      </c>
      <c r="I921" s="46">
        <f t="shared" si="298"/>
        <v>100</v>
      </c>
    </row>
    <row r="922" spans="1:9" ht="42" customHeight="1" x14ac:dyDescent="0.25">
      <c r="A922" s="183" t="s">
        <v>1244</v>
      </c>
      <c r="B922" s="21" t="s">
        <v>16</v>
      </c>
      <c r="C922" s="50" t="s">
        <v>1296</v>
      </c>
      <c r="D922" s="61">
        <v>519.98910999999998</v>
      </c>
      <c r="E922" s="231">
        <v>519.98910999999998</v>
      </c>
      <c r="F922" s="61">
        <v>519.98910999999998</v>
      </c>
      <c r="G922" s="267">
        <f t="shared" si="296"/>
        <v>0</v>
      </c>
      <c r="H922" s="46">
        <f t="shared" si="297"/>
        <v>0</v>
      </c>
      <c r="I922" s="46">
        <f t="shared" si="298"/>
        <v>100</v>
      </c>
    </row>
    <row r="923" spans="1:9" ht="45" customHeight="1" x14ac:dyDescent="0.25">
      <c r="A923" s="183" t="s">
        <v>1245</v>
      </c>
      <c r="B923" s="21" t="s">
        <v>16</v>
      </c>
      <c r="C923" s="50" t="s">
        <v>1297</v>
      </c>
      <c r="D923" s="61">
        <v>193.19649999999999</v>
      </c>
      <c r="E923" s="231">
        <v>193.19649999999999</v>
      </c>
      <c r="F923" s="61">
        <v>193.19649999999999</v>
      </c>
      <c r="G923" s="267">
        <f t="shared" si="296"/>
        <v>0</v>
      </c>
      <c r="H923" s="46">
        <f t="shared" si="297"/>
        <v>0</v>
      </c>
      <c r="I923" s="46">
        <f t="shared" si="298"/>
        <v>100</v>
      </c>
    </row>
    <row r="924" spans="1:9" ht="45" customHeight="1" x14ac:dyDescent="0.25">
      <c r="A924" s="183" t="s">
        <v>1246</v>
      </c>
      <c r="B924" s="21" t="s">
        <v>16</v>
      </c>
      <c r="C924" s="50" t="s">
        <v>1298</v>
      </c>
      <c r="D924" s="61">
        <v>58.896349999999998</v>
      </c>
      <c r="E924" s="231">
        <v>58.896349999999998</v>
      </c>
      <c r="F924" s="61">
        <v>58.896349999999998</v>
      </c>
      <c r="G924" s="267">
        <f t="shared" si="296"/>
        <v>0</v>
      </c>
      <c r="H924" s="46">
        <f t="shared" si="297"/>
        <v>0</v>
      </c>
      <c r="I924" s="46">
        <f t="shared" si="298"/>
        <v>100</v>
      </c>
    </row>
    <row r="925" spans="1:9" ht="53.25" customHeight="1" x14ac:dyDescent="0.25">
      <c r="A925" s="183" t="s">
        <v>1247</v>
      </c>
      <c r="B925" s="21" t="s">
        <v>16</v>
      </c>
      <c r="C925" s="50" t="s">
        <v>1299</v>
      </c>
      <c r="D925" s="61">
        <v>166.20791</v>
      </c>
      <c r="E925" s="231">
        <v>166.20791</v>
      </c>
      <c r="F925" s="61">
        <v>166.20791</v>
      </c>
      <c r="G925" s="267">
        <f t="shared" si="296"/>
        <v>0</v>
      </c>
      <c r="H925" s="46">
        <f t="shared" si="297"/>
        <v>0</v>
      </c>
      <c r="I925" s="46">
        <f t="shared" si="298"/>
        <v>100</v>
      </c>
    </row>
    <row r="926" spans="1:9" ht="38.25" customHeight="1" x14ac:dyDescent="0.25">
      <c r="A926" s="183" t="s">
        <v>1248</v>
      </c>
      <c r="B926" s="21" t="s">
        <v>16</v>
      </c>
      <c r="C926" s="50" t="s">
        <v>1300</v>
      </c>
      <c r="D926" s="61">
        <v>839.56358999999998</v>
      </c>
      <c r="E926" s="231">
        <v>839.56358999999998</v>
      </c>
      <c r="F926" s="61">
        <v>839.56358999999998</v>
      </c>
      <c r="G926" s="267">
        <f t="shared" si="296"/>
        <v>0</v>
      </c>
      <c r="H926" s="46">
        <f t="shared" si="297"/>
        <v>0</v>
      </c>
      <c r="I926" s="46">
        <f t="shared" si="298"/>
        <v>100</v>
      </c>
    </row>
    <row r="927" spans="1:9" ht="45" customHeight="1" x14ac:dyDescent="0.25">
      <c r="A927" s="183" t="s">
        <v>1249</v>
      </c>
      <c r="B927" s="21" t="s">
        <v>16</v>
      </c>
      <c r="C927" s="50" t="s">
        <v>1301</v>
      </c>
      <c r="D927" s="61">
        <v>861.91398000000004</v>
      </c>
      <c r="E927" s="231">
        <v>861.91398000000004</v>
      </c>
      <c r="F927" s="61">
        <v>861.91398000000004</v>
      </c>
      <c r="G927" s="267">
        <f t="shared" si="296"/>
        <v>0</v>
      </c>
      <c r="H927" s="46">
        <f t="shared" si="297"/>
        <v>0</v>
      </c>
      <c r="I927" s="46">
        <f t="shared" si="298"/>
        <v>100</v>
      </c>
    </row>
    <row r="928" spans="1:9" s="175" customFormat="1" ht="33" customHeight="1" x14ac:dyDescent="0.25">
      <c r="A928" s="183" t="s">
        <v>1250</v>
      </c>
      <c r="B928" s="21" t="s">
        <v>16</v>
      </c>
      <c r="C928" s="50" t="s">
        <v>1302</v>
      </c>
      <c r="D928" s="61">
        <v>119.37515</v>
      </c>
      <c r="E928" s="231">
        <v>119.37515</v>
      </c>
      <c r="F928" s="61">
        <v>119.37515</v>
      </c>
      <c r="G928" s="267">
        <f t="shared" si="296"/>
        <v>0</v>
      </c>
      <c r="H928" s="46">
        <f t="shared" si="297"/>
        <v>0</v>
      </c>
      <c r="I928" s="46">
        <f t="shared" si="298"/>
        <v>100</v>
      </c>
    </row>
    <row r="929" spans="1:9" ht="35.25" customHeight="1" x14ac:dyDescent="0.25">
      <c r="A929" s="183" t="s">
        <v>1251</v>
      </c>
      <c r="B929" s="21" t="s">
        <v>16</v>
      </c>
      <c r="C929" s="50" t="s">
        <v>1303</v>
      </c>
      <c r="D929" s="61">
        <v>712.42568000000006</v>
      </c>
      <c r="E929" s="231">
        <v>712.42568000000006</v>
      </c>
      <c r="F929" s="61">
        <v>712.42568000000006</v>
      </c>
      <c r="G929" s="267">
        <f t="shared" si="296"/>
        <v>0</v>
      </c>
      <c r="H929" s="46">
        <f t="shared" si="297"/>
        <v>0</v>
      </c>
      <c r="I929" s="46">
        <f t="shared" si="298"/>
        <v>100</v>
      </c>
    </row>
    <row r="930" spans="1:9" ht="48" customHeight="1" x14ac:dyDescent="0.25">
      <c r="A930" s="183" t="s">
        <v>1252</v>
      </c>
      <c r="B930" s="21" t="s">
        <v>16</v>
      </c>
      <c r="C930" s="50" t="s">
        <v>1304</v>
      </c>
      <c r="D930" s="61">
        <v>13.2</v>
      </c>
      <c r="E930" s="231">
        <v>13.2</v>
      </c>
      <c r="F930" s="61">
        <v>13.2</v>
      </c>
      <c r="G930" s="267">
        <f t="shared" si="296"/>
        <v>0</v>
      </c>
      <c r="H930" s="46">
        <f t="shared" si="297"/>
        <v>0</v>
      </c>
      <c r="I930" s="46">
        <f t="shared" si="298"/>
        <v>100</v>
      </c>
    </row>
    <row r="931" spans="1:9" ht="48" customHeight="1" x14ac:dyDescent="0.25">
      <c r="A931" s="183" t="s">
        <v>1253</v>
      </c>
      <c r="B931" s="21" t="s">
        <v>16</v>
      </c>
      <c r="C931" s="50" t="s">
        <v>401</v>
      </c>
      <c r="D931" s="61">
        <v>391.84368000000001</v>
      </c>
      <c r="E931" s="231">
        <v>391.84368000000001</v>
      </c>
      <c r="F931" s="61">
        <v>391.84368000000001</v>
      </c>
      <c r="G931" s="267">
        <f t="shared" si="296"/>
        <v>0</v>
      </c>
      <c r="H931" s="46">
        <f t="shared" si="297"/>
        <v>0</v>
      </c>
      <c r="I931" s="46">
        <f t="shared" si="298"/>
        <v>100</v>
      </c>
    </row>
    <row r="932" spans="1:9" ht="48" customHeight="1" x14ac:dyDescent="0.25">
      <c r="A932" s="183" t="s">
        <v>1254</v>
      </c>
      <c r="B932" s="21" t="s">
        <v>16</v>
      </c>
      <c r="C932" s="50" t="s">
        <v>1305</v>
      </c>
      <c r="D932" s="61">
        <v>38.76</v>
      </c>
      <c r="E932" s="231">
        <v>38.76</v>
      </c>
      <c r="F932" s="61">
        <v>38.76</v>
      </c>
      <c r="G932" s="267">
        <f t="shared" si="296"/>
        <v>0</v>
      </c>
      <c r="H932" s="46">
        <f t="shared" si="297"/>
        <v>0</v>
      </c>
      <c r="I932" s="46">
        <f t="shared" si="298"/>
        <v>100</v>
      </c>
    </row>
    <row r="933" spans="1:9" ht="48" customHeight="1" x14ac:dyDescent="0.25">
      <c r="A933" s="183" t="s">
        <v>1255</v>
      </c>
      <c r="B933" s="21" t="s">
        <v>16</v>
      </c>
      <c r="C933" s="50" t="s">
        <v>1306</v>
      </c>
      <c r="D933" s="61">
        <v>13250.104300000001</v>
      </c>
      <c r="E933" s="231">
        <v>13250.104300000001</v>
      </c>
      <c r="F933" s="61">
        <v>13250.104300000001</v>
      </c>
      <c r="G933" s="267">
        <f t="shared" si="296"/>
        <v>0</v>
      </c>
      <c r="H933" s="46">
        <f t="shared" si="297"/>
        <v>0</v>
      </c>
      <c r="I933" s="46">
        <f t="shared" si="298"/>
        <v>100</v>
      </c>
    </row>
    <row r="934" spans="1:9" ht="48" customHeight="1" x14ac:dyDescent="0.25">
      <c r="A934" s="183" t="s">
        <v>1256</v>
      </c>
      <c r="B934" s="21" t="s">
        <v>16</v>
      </c>
      <c r="C934" s="50" t="s">
        <v>1307</v>
      </c>
      <c r="D934" s="61">
        <v>42.78152</v>
      </c>
      <c r="E934" s="231">
        <v>42.78152</v>
      </c>
      <c r="F934" s="61">
        <v>42.78152</v>
      </c>
      <c r="G934" s="267">
        <f t="shared" si="296"/>
        <v>0</v>
      </c>
      <c r="H934" s="46">
        <f t="shared" si="297"/>
        <v>0</v>
      </c>
      <c r="I934" s="46">
        <f t="shared" si="298"/>
        <v>100</v>
      </c>
    </row>
    <row r="935" spans="1:9" ht="35.25" customHeight="1" x14ac:dyDescent="0.25">
      <c r="A935" s="183" t="s">
        <v>1257</v>
      </c>
      <c r="B935" s="21" t="s">
        <v>16</v>
      </c>
      <c r="C935" s="50" t="s">
        <v>1308</v>
      </c>
      <c r="D935" s="61">
        <v>844.03177000000005</v>
      </c>
      <c r="E935" s="231">
        <v>844.03177000000005</v>
      </c>
      <c r="F935" s="61">
        <v>844.03177000000005</v>
      </c>
      <c r="G935" s="267">
        <f t="shared" si="296"/>
        <v>0</v>
      </c>
      <c r="H935" s="46">
        <f t="shared" si="297"/>
        <v>0</v>
      </c>
      <c r="I935" s="46">
        <f t="shared" si="298"/>
        <v>100</v>
      </c>
    </row>
    <row r="936" spans="1:9" ht="35.25" customHeight="1" x14ac:dyDescent="0.25">
      <c r="A936" s="183" t="s">
        <v>197</v>
      </c>
      <c r="B936" s="21" t="s">
        <v>16</v>
      </c>
      <c r="C936" s="50" t="s">
        <v>143</v>
      </c>
      <c r="D936" s="61">
        <v>1956.5121099999999</v>
      </c>
      <c r="E936" s="231">
        <v>1956.5121099999999</v>
      </c>
      <c r="F936" s="61">
        <v>1956.5121099999999</v>
      </c>
      <c r="G936" s="267">
        <f t="shared" si="296"/>
        <v>0</v>
      </c>
      <c r="H936" s="46">
        <f t="shared" si="297"/>
        <v>0</v>
      </c>
      <c r="I936" s="46">
        <f t="shared" si="298"/>
        <v>100</v>
      </c>
    </row>
    <row r="937" spans="1:9" ht="35.25" customHeight="1" x14ac:dyDescent="0.25">
      <c r="A937" s="183" t="s">
        <v>198</v>
      </c>
      <c r="B937" s="21" t="s">
        <v>16</v>
      </c>
      <c r="C937" s="50" t="s">
        <v>144</v>
      </c>
      <c r="D937" s="61">
        <v>523.49071000000004</v>
      </c>
      <c r="E937" s="231">
        <v>523.49071000000004</v>
      </c>
      <c r="F937" s="61">
        <v>523.49071000000004</v>
      </c>
      <c r="G937" s="267">
        <f t="shared" si="296"/>
        <v>0</v>
      </c>
      <c r="H937" s="46">
        <f t="shared" si="297"/>
        <v>0</v>
      </c>
      <c r="I937" s="46">
        <f t="shared" si="298"/>
        <v>100</v>
      </c>
    </row>
    <row r="938" spans="1:9" ht="35.25" customHeight="1" x14ac:dyDescent="0.25">
      <c r="A938" s="183" t="s">
        <v>246</v>
      </c>
      <c r="B938" s="21" t="s">
        <v>16</v>
      </c>
      <c r="C938" s="50" t="s">
        <v>247</v>
      </c>
      <c r="D938" s="61">
        <v>261.16878000000003</v>
      </c>
      <c r="E938" s="231">
        <v>261.16878000000003</v>
      </c>
      <c r="F938" s="61">
        <v>261.16878000000003</v>
      </c>
      <c r="G938" s="267">
        <f t="shared" si="296"/>
        <v>0</v>
      </c>
      <c r="H938" s="46">
        <f t="shared" si="297"/>
        <v>0</v>
      </c>
      <c r="I938" s="46">
        <f t="shared" si="298"/>
        <v>100</v>
      </c>
    </row>
    <row r="939" spans="1:9" ht="35.25" customHeight="1" x14ac:dyDescent="0.25">
      <c r="A939" s="183" t="s">
        <v>199</v>
      </c>
      <c r="B939" s="21" t="s">
        <v>16</v>
      </c>
      <c r="C939" s="50" t="s">
        <v>145</v>
      </c>
      <c r="D939" s="61">
        <v>162.19656000000001</v>
      </c>
      <c r="E939" s="231">
        <v>162.19656000000001</v>
      </c>
      <c r="F939" s="61">
        <v>162.19656000000001</v>
      </c>
      <c r="G939" s="267">
        <f t="shared" si="296"/>
        <v>0</v>
      </c>
      <c r="H939" s="46">
        <f t="shared" si="297"/>
        <v>0</v>
      </c>
      <c r="I939" s="46">
        <f t="shared" si="298"/>
        <v>100</v>
      </c>
    </row>
    <row r="940" spans="1:9" ht="35.25" customHeight="1" x14ac:dyDescent="0.25">
      <c r="A940" s="183" t="s">
        <v>200</v>
      </c>
      <c r="B940" s="21" t="s">
        <v>16</v>
      </c>
      <c r="C940" s="50" t="s">
        <v>146</v>
      </c>
      <c r="D940" s="61">
        <v>267.66185000000002</v>
      </c>
      <c r="E940" s="231">
        <v>267.66185000000002</v>
      </c>
      <c r="F940" s="61">
        <v>267.66185000000002</v>
      </c>
      <c r="G940" s="267">
        <f t="shared" si="296"/>
        <v>0</v>
      </c>
      <c r="H940" s="46">
        <f t="shared" si="297"/>
        <v>0</v>
      </c>
      <c r="I940" s="46">
        <f t="shared" si="298"/>
        <v>100</v>
      </c>
    </row>
    <row r="941" spans="1:9" ht="60" customHeight="1" x14ac:dyDescent="0.25">
      <c r="A941" s="183" t="s">
        <v>1258</v>
      </c>
      <c r="B941" s="21" t="s">
        <v>16</v>
      </c>
      <c r="C941" s="50" t="s">
        <v>147</v>
      </c>
      <c r="D941" s="61">
        <v>818.08403999999996</v>
      </c>
      <c r="E941" s="231">
        <v>818.08403999999996</v>
      </c>
      <c r="F941" s="61">
        <v>818.08403999999996</v>
      </c>
      <c r="G941" s="267">
        <f t="shared" si="296"/>
        <v>0</v>
      </c>
      <c r="H941" s="46">
        <f t="shared" si="297"/>
        <v>0</v>
      </c>
      <c r="I941" s="46">
        <f t="shared" si="298"/>
        <v>100</v>
      </c>
    </row>
    <row r="942" spans="1:9" ht="60" customHeight="1" x14ac:dyDescent="0.25">
      <c r="A942" s="183" t="s">
        <v>1259</v>
      </c>
      <c r="B942" s="21" t="s">
        <v>16</v>
      </c>
      <c r="C942" s="50" t="s">
        <v>1309</v>
      </c>
      <c r="D942" s="61">
        <v>44.2</v>
      </c>
      <c r="E942" s="231">
        <v>44.2</v>
      </c>
      <c r="F942" s="61">
        <v>44.2</v>
      </c>
      <c r="G942" s="267">
        <f t="shared" si="296"/>
        <v>0</v>
      </c>
      <c r="H942" s="46">
        <f t="shared" si="297"/>
        <v>0</v>
      </c>
      <c r="I942" s="46">
        <f t="shared" si="298"/>
        <v>100</v>
      </c>
    </row>
    <row r="943" spans="1:9" ht="35.25" customHeight="1" x14ac:dyDescent="0.25">
      <c r="A943" s="183" t="s">
        <v>1260</v>
      </c>
      <c r="B943" s="21" t="s">
        <v>16</v>
      </c>
      <c r="C943" s="50" t="s">
        <v>1310</v>
      </c>
      <c r="D943" s="61">
        <v>526.08631000000003</v>
      </c>
      <c r="E943" s="231">
        <v>526.08631000000003</v>
      </c>
      <c r="F943" s="61">
        <v>526.08631000000003</v>
      </c>
      <c r="G943" s="267">
        <f t="shared" si="296"/>
        <v>0</v>
      </c>
      <c r="H943" s="46">
        <f t="shared" si="297"/>
        <v>0</v>
      </c>
      <c r="I943" s="46">
        <f t="shared" si="298"/>
        <v>100</v>
      </c>
    </row>
    <row r="944" spans="1:9" ht="35.25" customHeight="1" x14ac:dyDescent="0.25">
      <c r="A944" s="183" t="s">
        <v>1261</v>
      </c>
      <c r="B944" s="21" t="s">
        <v>16</v>
      </c>
      <c r="C944" s="50" t="s">
        <v>448</v>
      </c>
      <c r="D944" s="61">
        <v>377.73707000000002</v>
      </c>
      <c r="E944" s="242">
        <v>377.73707000000002</v>
      </c>
      <c r="F944" s="143">
        <v>377.73707000000002</v>
      </c>
      <c r="G944" s="267">
        <f t="shared" si="296"/>
        <v>0</v>
      </c>
      <c r="H944" s="46">
        <f t="shared" si="297"/>
        <v>0</v>
      </c>
      <c r="I944" s="46">
        <f t="shared" si="298"/>
        <v>100</v>
      </c>
    </row>
    <row r="945" spans="1:9" ht="42" customHeight="1" x14ac:dyDescent="0.25">
      <c r="A945" s="183" t="s">
        <v>299</v>
      </c>
      <c r="B945" s="21" t="s">
        <v>16</v>
      </c>
      <c r="C945" s="50" t="s">
        <v>148</v>
      </c>
      <c r="D945" s="61">
        <v>8096.7723800000003</v>
      </c>
      <c r="E945" s="231">
        <v>8096.7723800000003</v>
      </c>
      <c r="F945" s="61">
        <v>8096.7723800000003</v>
      </c>
      <c r="G945" s="267">
        <f t="shared" si="296"/>
        <v>0</v>
      </c>
      <c r="H945" s="46">
        <f t="shared" si="297"/>
        <v>0</v>
      </c>
      <c r="I945" s="46">
        <f t="shared" si="298"/>
        <v>100</v>
      </c>
    </row>
    <row r="946" spans="1:9" s="175" customFormat="1" ht="52.5" customHeight="1" x14ac:dyDescent="0.25">
      <c r="A946" s="183" t="s">
        <v>298</v>
      </c>
      <c r="B946" s="21" t="s">
        <v>16</v>
      </c>
      <c r="C946" s="50" t="s">
        <v>402</v>
      </c>
      <c r="D946" s="61">
        <v>1399.3899799999999</v>
      </c>
      <c r="E946" s="231">
        <v>1399.3899799999999</v>
      </c>
      <c r="F946" s="61">
        <v>1399.3899799999999</v>
      </c>
      <c r="G946" s="267">
        <f t="shared" si="296"/>
        <v>0</v>
      </c>
      <c r="H946" s="46">
        <f t="shared" si="297"/>
        <v>0</v>
      </c>
      <c r="I946" s="46">
        <f t="shared" si="298"/>
        <v>100</v>
      </c>
    </row>
    <row r="947" spans="1:9" ht="38.25" customHeight="1" x14ac:dyDescent="0.25">
      <c r="A947" s="183" t="s">
        <v>1262</v>
      </c>
      <c r="B947" s="21" t="s">
        <v>16</v>
      </c>
      <c r="C947" s="50" t="s">
        <v>403</v>
      </c>
      <c r="D947" s="61">
        <v>615.53524000000004</v>
      </c>
      <c r="E947" s="231">
        <v>615.53524000000004</v>
      </c>
      <c r="F947" s="61">
        <v>615.53524000000004</v>
      </c>
      <c r="G947" s="267">
        <f t="shared" si="296"/>
        <v>0</v>
      </c>
      <c r="H947" s="46">
        <f t="shared" si="297"/>
        <v>0</v>
      </c>
      <c r="I947" s="46">
        <f t="shared" si="298"/>
        <v>100</v>
      </c>
    </row>
    <row r="948" spans="1:9" ht="30.75" customHeight="1" x14ac:dyDescent="0.25">
      <c r="A948" s="183" t="s">
        <v>301</v>
      </c>
      <c r="B948" s="21" t="s">
        <v>16</v>
      </c>
      <c r="C948" s="50" t="s">
        <v>404</v>
      </c>
      <c r="D948" s="61">
        <v>914.78785000000005</v>
      </c>
      <c r="E948" s="231">
        <v>914.78785000000005</v>
      </c>
      <c r="F948" s="61">
        <v>914.78785000000005</v>
      </c>
      <c r="G948" s="267">
        <f t="shared" si="296"/>
        <v>0</v>
      </c>
      <c r="H948" s="46">
        <f t="shared" si="297"/>
        <v>0</v>
      </c>
      <c r="I948" s="46">
        <f t="shared" si="298"/>
        <v>100</v>
      </c>
    </row>
    <row r="949" spans="1:9" s="175" customFormat="1" ht="30.75" customHeight="1" x14ac:dyDescent="0.25">
      <c r="A949" s="183" t="s">
        <v>300</v>
      </c>
      <c r="B949" s="21" t="s">
        <v>16</v>
      </c>
      <c r="C949" s="50" t="s">
        <v>405</v>
      </c>
      <c r="D949" s="61">
        <v>1435.4670599999999</v>
      </c>
      <c r="E949" s="231">
        <v>1435.4670599999999</v>
      </c>
      <c r="F949" s="61">
        <v>1435.4670599999999</v>
      </c>
      <c r="G949" s="267">
        <f t="shared" si="296"/>
        <v>0</v>
      </c>
      <c r="H949" s="46">
        <f t="shared" si="297"/>
        <v>0</v>
      </c>
      <c r="I949" s="46">
        <f t="shared" si="298"/>
        <v>100</v>
      </c>
    </row>
    <row r="950" spans="1:9" ht="30.75" customHeight="1" x14ac:dyDescent="0.25">
      <c r="A950" s="183" t="s">
        <v>201</v>
      </c>
      <c r="B950" s="21" t="s">
        <v>16</v>
      </c>
      <c r="C950" s="50" t="s">
        <v>149</v>
      </c>
      <c r="D950" s="61">
        <v>449.03543999999999</v>
      </c>
      <c r="E950" s="231">
        <v>449.03543999999999</v>
      </c>
      <c r="F950" s="61">
        <v>449.03543999999999</v>
      </c>
      <c r="G950" s="267">
        <f t="shared" si="296"/>
        <v>0</v>
      </c>
      <c r="H950" s="46">
        <f t="shared" si="297"/>
        <v>0</v>
      </c>
      <c r="I950" s="46">
        <f t="shared" si="298"/>
        <v>100</v>
      </c>
    </row>
    <row r="951" spans="1:9" ht="30.75" customHeight="1" x14ac:dyDescent="0.25">
      <c r="A951" s="183" t="s">
        <v>202</v>
      </c>
      <c r="B951" s="21" t="s">
        <v>16</v>
      </c>
      <c r="C951" s="50" t="s">
        <v>150</v>
      </c>
      <c r="D951" s="61">
        <v>39.335880000000003</v>
      </c>
      <c r="E951" s="231">
        <v>39.335880000000003</v>
      </c>
      <c r="F951" s="61">
        <v>39.335880000000003</v>
      </c>
      <c r="G951" s="267">
        <f t="shared" si="296"/>
        <v>0</v>
      </c>
      <c r="H951" s="46">
        <f t="shared" si="297"/>
        <v>0</v>
      </c>
      <c r="I951" s="46">
        <f t="shared" si="298"/>
        <v>100</v>
      </c>
    </row>
    <row r="952" spans="1:9" ht="45.75" customHeight="1" x14ac:dyDescent="0.25">
      <c r="A952" s="183" t="s">
        <v>203</v>
      </c>
      <c r="B952" s="21" t="s">
        <v>16</v>
      </c>
      <c r="C952" s="50" t="s">
        <v>151</v>
      </c>
      <c r="D952" s="61">
        <v>18.122879999999999</v>
      </c>
      <c r="E952" s="231">
        <v>18.122879999999999</v>
      </c>
      <c r="F952" s="61">
        <v>18.122879999999999</v>
      </c>
      <c r="G952" s="267">
        <f t="shared" si="296"/>
        <v>0</v>
      </c>
      <c r="H952" s="46">
        <f t="shared" si="297"/>
        <v>0</v>
      </c>
      <c r="I952" s="46">
        <f t="shared" si="298"/>
        <v>100</v>
      </c>
    </row>
    <row r="953" spans="1:9" s="175" customFormat="1" ht="38.25" customHeight="1" x14ac:dyDescent="0.25">
      <c r="A953" s="183" t="s">
        <v>204</v>
      </c>
      <c r="B953" s="21" t="s">
        <v>16</v>
      </c>
      <c r="C953" s="50" t="s">
        <v>152</v>
      </c>
      <c r="D953" s="61">
        <v>32.795850000000002</v>
      </c>
      <c r="E953" s="231">
        <v>32.795850000000002</v>
      </c>
      <c r="F953" s="61">
        <v>32.795850000000002</v>
      </c>
      <c r="G953" s="267">
        <f t="shared" si="296"/>
        <v>0</v>
      </c>
      <c r="H953" s="46">
        <f t="shared" si="297"/>
        <v>0</v>
      </c>
      <c r="I953" s="46">
        <f t="shared" si="298"/>
        <v>100</v>
      </c>
    </row>
    <row r="954" spans="1:9" ht="37.5" customHeight="1" x14ac:dyDescent="0.25">
      <c r="A954" s="183" t="s">
        <v>205</v>
      </c>
      <c r="B954" s="21" t="s">
        <v>16</v>
      </c>
      <c r="C954" s="50" t="s">
        <v>153</v>
      </c>
      <c r="D954" s="61">
        <v>24.669979999999999</v>
      </c>
      <c r="E954" s="231">
        <v>24.669979999999999</v>
      </c>
      <c r="F954" s="61">
        <v>24.669979999999999</v>
      </c>
      <c r="G954" s="267">
        <f t="shared" si="296"/>
        <v>0</v>
      </c>
      <c r="H954" s="46">
        <f t="shared" si="288"/>
        <v>0</v>
      </c>
      <c r="I954" s="46">
        <f t="shared" si="289"/>
        <v>100</v>
      </c>
    </row>
    <row r="955" spans="1:9" ht="37.5" customHeight="1" x14ac:dyDescent="0.25">
      <c r="A955" s="183" t="s">
        <v>1263</v>
      </c>
      <c r="B955" s="21" t="s">
        <v>16</v>
      </c>
      <c r="C955" s="50" t="s">
        <v>1311</v>
      </c>
      <c r="D955" s="61">
        <v>482.77140000000003</v>
      </c>
      <c r="E955" s="231">
        <v>482.77140000000003</v>
      </c>
      <c r="F955" s="61">
        <v>482.77140000000003</v>
      </c>
      <c r="G955" s="267">
        <f t="shared" si="296"/>
        <v>0</v>
      </c>
      <c r="H955" s="46">
        <f t="shared" si="288"/>
        <v>0</v>
      </c>
      <c r="I955" s="46">
        <f t="shared" si="289"/>
        <v>100</v>
      </c>
    </row>
    <row r="956" spans="1:9" ht="37.5" customHeight="1" x14ac:dyDescent="0.25">
      <c r="A956" s="183" t="s">
        <v>1264</v>
      </c>
      <c r="B956" s="21" t="s">
        <v>16</v>
      </c>
      <c r="C956" s="50" t="s">
        <v>1312</v>
      </c>
      <c r="D956" s="61">
        <v>316.65550000000002</v>
      </c>
      <c r="E956" s="231">
        <v>316.65550000000002</v>
      </c>
      <c r="F956" s="61">
        <v>316.65550000000002</v>
      </c>
      <c r="G956" s="267">
        <f t="shared" si="296"/>
        <v>0</v>
      </c>
      <c r="H956" s="46">
        <f t="shared" si="288"/>
        <v>0</v>
      </c>
      <c r="I956" s="46">
        <f t="shared" si="289"/>
        <v>100</v>
      </c>
    </row>
    <row r="957" spans="1:9" ht="37.5" customHeight="1" x14ac:dyDescent="0.25">
      <c r="A957" s="183" t="s">
        <v>1265</v>
      </c>
      <c r="B957" s="21" t="s">
        <v>16</v>
      </c>
      <c r="C957" s="50" t="s">
        <v>1313</v>
      </c>
      <c r="D957" s="61">
        <v>153.80779999999999</v>
      </c>
      <c r="E957" s="231">
        <v>153.80779999999999</v>
      </c>
      <c r="F957" s="61">
        <v>153.80779999999999</v>
      </c>
      <c r="G957" s="267">
        <f t="shared" si="296"/>
        <v>0</v>
      </c>
      <c r="H957" s="46">
        <f t="shared" si="288"/>
        <v>0</v>
      </c>
      <c r="I957" s="46">
        <f t="shared" si="289"/>
        <v>100</v>
      </c>
    </row>
    <row r="958" spans="1:9" ht="37.5" customHeight="1" x14ac:dyDescent="0.25">
      <c r="A958" s="183" t="s">
        <v>1266</v>
      </c>
      <c r="B958" s="21" t="s">
        <v>16</v>
      </c>
      <c r="C958" s="50" t="s">
        <v>154</v>
      </c>
      <c r="D958" s="61">
        <v>5636.0379999999996</v>
      </c>
      <c r="E958" s="231">
        <v>5636.0379999999996</v>
      </c>
      <c r="F958" s="61">
        <v>5636.0379999999996</v>
      </c>
      <c r="G958" s="267">
        <f t="shared" si="296"/>
        <v>0</v>
      </c>
      <c r="H958" s="46">
        <f t="shared" si="288"/>
        <v>0</v>
      </c>
      <c r="I958" s="46">
        <f t="shared" si="289"/>
        <v>100</v>
      </c>
    </row>
    <row r="959" spans="1:9" s="175" customFormat="1" ht="37.5" customHeight="1" x14ac:dyDescent="0.25">
      <c r="A959" s="183" t="s">
        <v>1267</v>
      </c>
      <c r="B959" s="21" t="s">
        <v>16</v>
      </c>
      <c r="C959" s="50" t="s">
        <v>449</v>
      </c>
      <c r="D959" s="61">
        <v>7130.9122799999996</v>
      </c>
      <c r="E959" s="231">
        <v>7130.9122799999996</v>
      </c>
      <c r="F959" s="61">
        <v>7130.9122799999996</v>
      </c>
      <c r="G959" s="267">
        <f t="shared" si="296"/>
        <v>0</v>
      </c>
      <c r="H959" s="46">
        <f t="shared" si="288"/>
        <v>0</v>
      </c>
      <c r="I959" s="46">
        <f t="shared" si="289"/>
        <v>100</v>
      </c>
    </row>
    <row r="960" spans="1:9" ht="64.5" customHeight="1" x14ac:dyDescent="0.25">
      <c r="A960" s="183" t="s">
        <v>1268</v>
      </c>
      <c r="B960" s="21" t="s">
        <v>16</v>
      </c>
      <c r="C960" s="50" t="s">
        <v>1314</v>
      </c>
      <c r="D960" s="61">
        <v>440.79665</v>
      </c>
      <c r="E960" s="231">
        <v>440.79665</v>
      </c>
      <c r="F960" s="61">
        <v>440.79665</v>
      </c>
      <c r="G960" s="267">
        <f t="shared" si="296"/>
        <v>0</v>
      </c>
      <c r="H960" s="46">
        <f t="shared" si="288"/>
        <v>0</v>
      </c>
      <c r="I960" s="46">
        <f t="shared" si="289"/>
        <v>100</v>
      </c>
    </row>
    <row r="961" spans="1:9" ht="24.75" customHeight="1" x14ac:dyDescent="0.25">
      <c r="A961" s="183" t="s">
        <v>1269</v>
      </c>
      <c r="B961" s="21" t="s">
        <v>16</v>
      </c>
      <c r="C961" s="50" t="s">
        <v>1315</v>
      </c>
      <c r="D961" s="61">
        <v>125.55016999999999</v>
      </c>
      <c r="E961" s="231">
        <v>125.55016999999999</v>
      </c>
      <c r="F961" s="61">
        <v>125.55016999999999</v>
      </c>
      <c r="G961" s="267">
        <f t="shared" si="296"/>
        <v>0</v>
      </c>
      <c r="H961" s="46">
        <f t="shared" si="288"/>
        <v>0</v>
      </c>
      <c r="I961" s="46">
        <f t="shared" si="289"/>
        <v>100</v>
      </c>
    </row>
    <row r="962" spans="1:9" ht="36" customHeight="1" x14ac:dyDescent="0.25">
      <c r="A962" s="183" t="s">
        <v>1270</v>
      </c>
      <c r="B962" s="21" t="s">
        <v>16</v>
      </c>
      <c r="C962" s="50" t="s">
        <v>1316</v>
      </c>
      <c r="D962" s="61">
        <v>170.15612999999999</v>
      </c>
      <c r="E962" s="231">
        <v>170.15612999999999</v>
      </c>
      <c r="F962" s="61">
        <v>170.15612999999999</v>
      </c>
      <c r="G962" s="267">
        <f t="shared" si="296"/>
        <v>0</v>
      </c>
      <c r="H962" s="46">
        <f t="shared" si="288"/>
        <v>0</v>
      </c>
      <c r="I962" s="46">
        <f t="shared" si="289"/>
        <v>100</v>
      </c>
    </row>
    <row r="963" spans="1:9" ht="36" customHeight="1" x14ac:dyDescent="0.25">
      <c r="A963" s="183" t="s">
        <v>1271</v>
      </c>
      <c r="B963" s="21" t="s">
        <v>16</v>
      </c>
      <c r="C963" s="50" t="s">
        <v>1317</v>
      </c>
      <c r="D963" s="61">
        <v>705.01820999999995</v>
      </c>
      <c r="E963" s="231">
        <v>705.01820999999995</v>
      </c>
      <c r="F963" s="61">
        <v>705.01820999999995</v>
      </c>
      <c r="G963" s="267">
        <f t="shared" si="296"/>
        <v>0</v>
      </c>
      <c r="H963" s="46">
        <f t="shared" si="288"/>
        <v>0</v>
      </c>
      <c r="I963" s="46">
        <f t="shared" si="289"/>
        <v>100</v>
      </c>
    </row>
    <row r="964" spans="1:9" ht="60.75" customHeight="1" x14ac:dyDescent="0.25">
      <c r="A964" s="183" t="s">
        <v>1272</v>
      </c>
      <c r="B964" s="21" t="s">
        <v>16</v>
      </c>
      <c r="C964" s="50" t="s">
        <v>406</v>
      </c>
      <c r="D964" s="61">
        <v>7213.89804</v>
      </c>
      <c r="E964" s="231">
        <v>7213.89804</v>
      </c>
      <c r="F964" s="61">
        <v>7213.89804</v>
      </c>
      <c r="G964" s="267">
        <f t="shared" si="296"/>
        <v>0</v>
      </c>
      <c r="H964" s="46">
        <f t="shared" si="288"/>
        <v>0</v>
      </c>
      <c r="I964" s="46">
        <f t="shared" si="289"/>
        <v>100</v>
      </c>
    </row>
    <row r="965" spans="1:9" ht="57" customHeight="1" x14ac:dyDescent="0.25">
      <c r="A965" s="183" t="s">
        <v>1273</v>
      </c>
      <c r="B965" s="21" t="s">
        <v>16</v>
      </c>
      <c r="C965" s="50" t="s">
        <v>1318</v>
      </c>
      <c r="D965" s="61">
        <v>334.5</v>
      </c>
      <c r="E965" s="231">
        <v>334.5</v>
      </c>
      <c r="F965" s="61">
        <v>334.5</v>
      </c>
      <c r="G965" s="267">
        <f t="shared" si="296"/>
        <v>0</v>
      </c>
      <c r="H965" s="46">
        <f t="shared" si="288"/>
        <v>0</v>
      </c>
      <c r="I965" s="46">
        <f t="shared" si="289"/>
        <v>100</v>
      </c>
    </row>
    <row r="966" spans="1:9" ht="48" customHeight="1" x14ac:dyDescent="0.25">
      <c r="A966" s="183" t="s">
        <v>1274</v>
      </c>
      <c r="B966" s="21" t="s">
        <v>16</v>
      </c>
      <c r="C966" s="50" t="s">
        <v>1319</v>
      </c>
      <c r="D966" s="61">
        <v>3056.6299600000002</v>
      </c>
      <c r="E966" s="231">
        <v>3056.6299600000002</v>
      </c>
      <c r="F966" s="61">
        <v>3056.6299600000002</v>
      </c>
      <c r="G966" s="267">
        <f t="shared" si="296"/>
        <v>0</v>
      </c>
      <c r="H966" s="46">
        <f t="shared" si="288"/>
        <v>0</v>
      </c>
      <c r="I966" s="46">
        <f t="shared" si="289"/>
        <v>100</v>
      </c>
    </row>
    <row r="967" spans="1:9" ht="32.25" customHeight="1" x14ac:dyDescent="0.25">
      <c r="A967" s="183" t="s">
        <v>1275</v>
      </c>
      <c r="B967" s="21" t="s">
        <v>16</v>
      </c>
      <c r="C967" s="50" t="s">
        <v>1320</v>
      </c>
      <c r="D967" s="61">
        <v>108.67744999999999</v>
      </c>
      <c r="E967" s="231">
        <v>108.67744999999999</v>
      </c>
      <c r="F967" s="61">
        <v>108.67744999999999</v>
      </c>
      <c r="G967" s="267">
        <f t="shared" si="296"/>
        <v>0</v>
      </c>
      <c r="H967" s="46">
        <f t="shared" si="288"/>
        <v>0</v>
      </c>
      <c r="I967" s="46">
        <f t="shared" si="289"/>
        <v>100</v>
      </c>
    </row>
    <row r="968" spans="1:9" ht="72" customHeight="1" x14ac:dyDescent="0.25">
      <c r="A968" s="183" t="s">
        <v>1276</v>
      </c>
      <c r="B968" s="21" t="s">
        <v>16</v>
      </c>
      <c r="C968" s="50" t="s">
        <v>1321</v>
      </c>
      <c r="D968" s="61">
        <v>2458.7464300000001</v>
      </c>
      <c r="E968" s="231">
        <v>2458.7464300000001</v>
      </c>
      <c r="F968" s="61">
        <v>2458.7464300000001</v>
      </c>
      <c r="G968" s="267">
        <f t="shared" si="296"/>
        <v>0</v>
      </c>
      <c r="H968" s="46">
        <f t="shared" si="288"/>
        <v>0</v>
      </c>
      <c r="I968" s="46">
        <f t="shared" si="289"/>
        <v>100</v>
      </c>
    </row>
    <row r="969" spans="1:9" ht="72" customHeight="1" x14ac:dyDescent="0.25">
      <c r="A969" s="183" t="s">
        <v>1277</v>
      </c>
      <c r="B969" s="21" t="s">
        <v>16</v>
      </c>
      <c r="C969" s="50" t="s">
        <v>1322</v>
      </c>
      <c r="D969" s="61">
        <v>4673.0421800000004</v>
      </c>
      <c r="E969" s="231">
        <v>4673.0421800000004</v>
      </c>
      <c r="F969" s="61">
        <v>4673.0421800000004</v>
      </c>
      <c r="G969" s="267">
        <f t="shared" si="296"/>
        <v>0</v>
      </c>
      <c r="H969" s="46">
        <f t="shared" si="288"/>
        <v>0</v>
      </c>
      <c r="I969" s="46">
        <f t="shared" si="289"/>
        <v>100</v>
      </c>
    </row>
    <row r="970" spans="1:9" ht="33" customHeight="1" x14ac:dyDescent="0.25">
      <c r="A970" s="183" t="s">
        <v>1278</v>
      </c>
      <c r="B970" s="21" t="s">
        <v>16</v>
      </c>
      <c r="C970" s="50" t="s">
        <v>1323</v>
      </c>
      <c r="D970" s="61">
        <v>573.96</v>
      </c>
      <c r="E970" s="231">
        <v>573.96</v>
      </c>
      <c r="F970" s="61">
        <v>573.96</v>
      </c>
      <c r="G970" s="267">
        <f t="shared" si="296"/>
        <v>0</v>
      </c>
      <c r="H970" s="46">
        <f t="shared" si="288"/>
        <v>0</v>
      </c>
      <c r="I970" s="46">
        <f t="shared" si="289"/>
        <v>100</v>
      </c>
    </row>
    <row r="971" spans="1:9" ht="49.5" customHeight="1" x14ac:dyDescent="0.25">
      <c r="A971" s="183" t="s">
        <v>1279</v>
      </c>
      <c r="B971" s="21" t="s">
        <v>16</v>
      </c>
      <c r="C971" s="50" t="s">
        <v>1324</v>
      </c>
      <c r="D971" s="61">
        <v>3317.9946300000001</v>
      </c>
      <c r="E971" s="231">
        <v>3317.9946300000001</v>
      </c>
      <c r="F971" s="61">
        <v>3317.9946300000001</v>
      </c>
      <c r="G971" s="267">
        <f t="shared" si="296"/>
        <v>0</v>
      </c>
      <c r="H971" s="46">
        <f t="shared" si="288"/>
        <v>0</v>
      </c>
      <c r="I971" s="46">
        <f t="shared" si="289"/>
        <v>100</v>
      </c>
    </row>
    <row r="972" spans="1:9" ht="49.5" customHeight="1" x14ac:dyDescent="0.25">
      <c r="A972" s="183" t="s">
        <v>1280</v>
      </c>
      <c r="B972" s="21" t="s">
        <v>16</v>
      </c>
      <c r="C972" s="50" t="s">
        <v>1325</v>
      </c>
      <c r="D972" s="61">
        <v>1272.3547000000001</v>
      </c>
      <c r="E972" s="231">
        <v>1272.3547000000001</v>
      </c>
      <c r="F972" s="61">
        <v>1272.3547000000001</v>
      </c>
      <c r="G972" s="267">
        <f t="shared" si="296"/>
        <v>0</v>
      </c>
      <c r="H972" s="46">
        <f t="shared" si="288"/>
        <v>0</v>
      </c>
      <c r="I972" s="46">
        <f t="shared" si="289"/>
        <v>100</v>
      </c>
    </row>
    <row r="973" spans="1:9" ht="49.5" customHeight="1" x14ac:dyDescent="0.25">
      <c r="A973" s="183" t="s">
        <v>1281</v>
      </c>
      <c r="B973" s="21" t="s">
        <v>16</v>
      </c>
      <c r="C973" s="50" t="s">
        <v>1326</v>
      </c>
      <c r="D973" s="61">
        <v>5437.8695600000001</v>
      </c>
      <c r="E973" s="231">
        <v>5437.8695600000001</v>
      </c>
      <c r="F973" s="61">
        <v>5437.8695600000001</v>
      </c>
      <c r="G973" s="267">
        <f t="shared" si="287"/>
        <v>0</v>
      </c>
      <c r="H973" s="46">
        <f t="shared" si="288"/>
        <v>0</v>
      </c>
      <c r="I973" s="46">
        <f t="shared" si="289"/>
        <v>100</v>
      </c>
    </row>
    <row r="974" spans="1:9" ht="49.5" customHeight="1" x14ac:dyDescent="0.25">
      <c r="A974" s="183" t="s">
        <v>1282</v>
      </c>
      <c r="B974" s="54" t="s">
        <v>16</v>
      </c>
      <c r="C974" s="50" t="s">
        <v>1327</v>
      </c>
      <c r="D974" s="61">
        <v>1895.92858</v>
      </c>
      <c r="E974" s="231">
        <v>1895.92858</v>
      </c>
      <c r="F974" s="61">
        <v>1895.92858</v>
      </c>
      <c r="G974" s="267">
        <f t="shared" si="287"/>
        <v>0</v>
      </c>
      <c r="H974" s="46">
        <f t="shared" si="288"/>
        <v>0</v>
      </c>
      <c r="I974" s="46">
        <f t="shared" si="289"/>
        <v>100</v>
      </c>
    </row>
    <row r="975" spans="1:9" ht="53.25" customHeight="1" x14ac:dyDescent="0.25">
      <c r="A975" s="183" t="s">
        <v>344</v>
      </c>
      <c r="B975" s="54" t="s">
        <v>16</v>
      </c>
      <c r="C975" s="50" t="s">
        <v>1328</v>
      </c>
      <c r="D975" s="61">
        <v>5201.5498500000003</v>
      </c>
      <c r="E975" s="231">
        <v>5201.5498500000003</v>
      </c>
      <c r="F975" s="61">
        <v>5201.5498500000003</v>
      </c>
      <c r="G975" s="267">
        <f t="shared" si="287"/>
        <v>0</v>
      </c>
      <c r="H975" s="46">
        <f t="shared" si="288"/>
        <v>0</v>
      </c>
      <c r="I975" s="46">
        <f t="shared" si="289"/>
        <v>100</v>
      </c>
    </row>
    <row r="976" spans="1:9" ht="53.25" customHeight="1" x14ac:dyDescent="0.25">
      <c r="A976" s="183" t="s">
        <v>1283</v>
      </c>
      <c r="B976" s="54" t="s">
        <v>16</v>
      </c>
      <c r="C976" s="50" t="s">
        <v>1329</v>
      </c>
      <c r="D976" s="61">
        <v>10187.590910000001</v>
      </c>
      <c r="E976" s="231">
        <v>10187.590910000001</v>
      </c>
      <c r="F976" s="61">
        <v>10187.590910000001</v>
      </c>
      <c r="G976" s="267">
        <f t="shared" si="287"/>
        <v>0</v>
      </c>
      <c r="H976" s="46">
        <f t="shared" si="288"/>
        <v>0</v>
      </c>
      <c r="I976" s="46">
        <f t="shared" si="289"/>
        <v>100</v>
      </c>
    </row>
    <row r="977" spans="1:9" s="175" customFormat="1" ht="53.25" customHeight="1" x14ac:dyDescent="0.25">
      <c r="A977" s="183" t="s">
        <v>1284</v>
      </c>
      <c r="B977" s="21" t="s">
        <v>16</v>
      </c>
      <c r="C977" s="50" t="s">
        <v>1330</v>
      </c>
      <c r="D977" s="61">
        <v>14708.9133</v>
      </c>
      <c r="E977" s="231">
        <v>14708.9133</v>
      </c>
      <c r="F977" s="61">
        <v>14708.9133</v>
      </c>
      <c r="G977" s="267">
        <f t="shared" ref="G977:G979" si="299">E977-F977</f>
        <v>0</v>
      </c>
      <c r="H977" s="46">
        <f t="shared" si="288"/>
        <v>0</v>
      </c>
      <c r="I977" s="46">
        <f t="shared" ref="I977" si="300">F977/D977*100</f>
        <v>100</v>
      </c>
    </row>
    <row r="978" spans="1:9" ht="63.75" hidden="1" customHeight="1" x14ac:dyDescent="0.25">
      <c r="A978" s="168" t="s">
        <v>248</v>
      </c>
      <c r="B978" s="20"/>
      <c r="C978" s="49">
        <v>2220000000</v>
      </c>
      <c r="D978" s="47">
        <f>SUM(D979:D979)</f>
        <v>0</v>
      </c>
      <c r="E978" s="252">
        <f>SUM(E979:E979)</f>
        <v>0</v>
      </c>
      <c r="F978" s="47">
        <f>SUM(F979:F979)</f>
        <v>0</v>
      </c>
      <c r="G978" s="268">
        <f t="shared" si="287"/>
        <v>0</v>
      </c>
      <c r="H978" s="45">
        <f t="shared" si="288"/>
        <v>0</v>
      </c>
      <c r="I978" s="45" t="e">
        <f t="shared" si="289"/>
        <v>#DIV/0!</v>
      </c>
    </row>
    <row r="979" spans="1:9" ht="50.25" hidden="1" customHeight="1" x14ac:dyDescent="0.25">
      <c r="A979" s="162"/>
      <c r="B979" s="21" t="s">
        <v>16</v>
      </c>
      <c r="C979" s="50"/>
      <c r="D979" s="61"/>
      <c r="E979" s="231"/>
      <c r="F979" s="61"/>
      <c r="G979" s="267">
        <f t="shared" si="299"/>
        <v>0</v>
      </c>
      <c r="H979" s="46">
        <f t="shared" si="288"/>
        <v>0</v>
      </c>
      <c r="I979" s="46" t="e">
        <f t="shared" si="289"/>
        <v>#DIV/0!</v>
      </c>
    </row>
    <row r="980" spans="1:9" s="78" customFormat="1" ht="88.5" customHeight="1" x14ac:dyDescent="0.25">
      <c r="A980" s="165" t="s">
        <v>302</v>
      </c>
      <c r="B980" s="20"/>
      <c r="C980" s="49">
        <v>2230000000</v>
      </c>
      <c r="D980" s="47">
        <f>SUM(D981:D1005)</f>
        <v>11787.278349999997</v>
      </c>
      <c r="E980" s="252">
        <f>SUM(E981:E1005)</f>
        <v>11787.278349999997</v>
      </c>
      <c r="F980" s="47">
        <f>SUM(F981:F1005)</f>
        <v>11787.278349999997</v>
      </c>
      <c r="G980" s="290">
        <f t="shared" si="287"/>
        <v>0</v>
      </c>
      <c r="H980" s="48">
        <f t="shared" si="288"/>
        <v>0</v>
      </c>
      <c r="I980" s="45">
        <f t="shared" si="289"/>
        <v>100</v>
      </c>
    </row>
    <row r="981" spans="1:9" s="78" customFormat="1" ht="80.25" customHeight="1" x14ac:dyDescent="0.25">
      <c r="A981" s="183" t="s">
        <v>1331</v>
      </c>
      <c r="B981" s="52">
        <v>441</v>
      </c>
      <c r="C981" s="50" t="s">
        <v>249</v>
      </c>
      <c r="D981" s="61">
        <v>237.28031999999999</v>
      </c>
      <c r="E981" s="231">
        <v>237.28031999999999</v>
      </c>
      <c r="F981" s="61">
        <v>237.28031999999999</v>
      </c>
      <c r="G981" s="267">
        <f t="shared" si="287"/>
        <v>0</v>
      </c>
      <c r="H981" s="46">
        <f t="shared" si="288"/>
        <v>0</v>
      </c>
      <c r="I981" s="46">
        <f t="shared" si="289"/>
        <v>100</v>
      </c>
    </row>
    <row r="982" spans="1:9" s="78" customFormat="1" ht="53.25" customHeight="1" x14ac:dyDescent="0.25">
      <c r="A982" s="183" t="s">
        <v>1332</v>
      </c>
      <c r="B982" s="52">
        <v>441</v>
      </c>
      <c r="C982" s="50" t="s">
        <v>250</v>
      </c>
      <c r="D982" s="61">
        <v>1.65387</v>
      </c>
      <c r="E982" s="231">
        <v>1.65387</v>
      </c>
      <c r="F982" s="61">
        <v>1.65387</v>
      </c>
      <c r="G982" s="267">
        <f t="shared" si="287"/>
        <v>0</v>
      </c>
      <c r="H982" s="46">
        <f t="shared" si="288"/>
        <v>0</v>
      </c>
      <c r="I982" s="46">
        <f t="shared" si="289"/>
        <v>100</v>
      </c>
    </row>
    <row r="983" spans="1:9" ht="69.75" customHeight="1" x14ac:dyDescent="0.25">
      <c r="A983" s="183" t="s">
        <v>1333</v>
      </c>
      <c r="B983" s="52">
        <v>441</v>
      </c>
      <c r="C983" s="50" t="s">
        <v>251</v>
      </c>
      <c r="D983" s="61">
        <v>14.631930000000001</v>
      </c>
      <c r="E983" s="231">
        <v>14.631930000000001</v>
      </c>
      <c r="F983" s="61">
        <v>14.631930000000001</v>
      </c>
      <c r="G983" s="267">
        <f t="shared" si="287"/>
        <v>0</v>
      </c>
      <c r="H983" s="46">
        <f t="shared" si="288"/>
        <v>0</v>
      </c>
      <c r="I983" s="46">
        <f t="shared" si="289"/>
        <v>100</v>
      </c>
    </row>
    <row r="984" spans="1:9" s="77" customFormat="1" ht="53.25" customHeight="1" x14ac:dyDescent="0.25">
      <c r="A984" s="183" t="s">
        <v>1334</v>
      </c>
      <c r="B984" s="52">
        <v>441</v>
      </c>
      <c r="C984" s="50" t="s">
        <v>407</v>
      </c>
      <c r="D984" s="61">
        <v>5.8177500000000002</v>
      </c>
      <c r="E984" s="231">
        <v>5.8177500000000002</v>
      </c>
      <c r="F984" s="61">
        <v>5.8177500000000002</v>
      </c>
      <c r="G984" s="267">
        <f t="shared" si="287"/>
        <v>0</v>
      </c>
      <c r="H984" s="46">
        <f t="shared" si="288"/>
        <v>0</v>
      </c>
      <c r="I984" s="46">
        <f t="shared" si="289"/>
        <v>100</v>
      </c>
    </row>
    <row r="985" spans="1:9" ht="54" customHeight="1" x14ac:dyDescent="0.25">
      <c r="A985" s="183" t="s">
        <v>1335</v>
      </c>
      <c r="B985" s="52">
        <v>441</v>
      </c>
      <c r="C985" s="50" t="s">
        <v>252</v>
      </c>
      <c r="D985" s="61">
        <v>5.8177500000000002</v>
      </c>
      <c r="E985" s="231">
        <v>5.8177500000000002</v>
      </c>
      <c r="F985" s="61">
        <v>5.8177500000000002</v>
      </c>
      <c r="G985" s="267">
        <f t="shared" si="287"/>
        <v>0</v>
      </c>
      <c r="H985" s="46">
        <f t="shared" si="288"/>
        <v>0</v>
      </c>
      <c r="I985" s="46">
        <f t="shared" si="289"/>
        <v>100</v>
      </c>
    </row>
    <row r="986" spans="1:9" s="77" customFormat="1" ht="71.25" customHeight="1" x14ac:dyDescent="0.25">
      <c r="A986" s="183" t="s">
        <v>1336</v>
      </c>
      <c r="B986" s="52">
        <v>441</v>
      </c>
      <c r="C986" s="50" t="s">
        <v>408</v>
      </c>
      <c r="D986" s="61">
        <v>5.8177500000000002</v>
      </c>
      <c r="E986" s="231">
        <v>5.8177500000000002</v>
      </c>
      <c r="F986" s="61">
        <v>5.8177500000000002</v>
      </c>
      <c r="G986" s="267">
        <f t="shared" si="287"/>
        <v>0</v>
      </c>
      <c r="H986" s="46">
        <f t="shared" si="288"/>
        <v>0</v>
      </c>
      <c r="I986" s="46">
        <f t="shared" si="289"/>
        <v>100</v>
      </c>
    </row>
    <row r="987" spans="1:9" ht="66" customHeight="1" x14ac:dyDescent="0.25">
      <c r="A987" s="183" t="s">
        <v>1337</v>
      </c>
      <c r="B987" s="52">
        <v>441</v>
      </c>
      <c r="C987" s="50" t="s">
        <v>253</v>
      </c>
      <c r="D987" s="61">
        <v>8.5612200000000005</v>
      </c>
      <c r="E987" s="231">
        <v>8.5612200000000005</v>
      </c>
      <c r="F987" s="61">
        <v>8.5612200000000005</v>
      </c>
      <c r="G987" s="267">
        <f t="shared" si="287"/>
        <v>0</v>
      </c>
      <c r="H987" s="46">
        <f t="shared" si="288"/>
        <v>0</v>
      </c>
      <c r="I987" s="46">
        <f t="shared" si="289"/>
        <v>100</v>
      </c>
    </row>
    <row r="988" spans="1:9" ht="79.5" customHeight="1" x14ac:dyDescent="0.25">
      <c r="A988" s="183" t="s">
        <v>1338</v>
      </c>
      <c r="B988" s="52">
        <v>441</v>
      </c>
      <c r="C988" s="50" t="s">
        <v>254</v>
      </c>
      <c r="D988" s="61">
        <v>58.917000000000002</v>
      </c>
      <c r="E988" s="231">
        <v>58.917000000000002</v>
      </c>
      <c r="F988" s="61">
        <v>58.917000000000002</v>
      </c>
      <c r="G988" s="267">
        <f t="shared" si="287"/>
        <v>0</v>
      </c>
      <c r="H988" s="46">
        <f t="shared" si="288"/>
        <v>0</v>
      </c>
      <c r="I988" s="46">
        <f t="shared" si="289"/>
        <v>100</v>
      </c>
    </row>
    <row r="989" spans="1:9" ht="77.25" customHeight="1" x14ac:dyDescent="0.25">
      <c r="A989" s="183" t="s">
        <v>1339</v>
      </c>
      <c r="B989" s="52">
        <v>441</v>
      </c>
      <c r="C989" s="50" t="s">
        <v>155</v>
      </c>
      <c r="D989" s="61">
        <v>2309.4702499999999</v>
      </c>
      <c r="E989" s="231">
        <v>2309.4702499999999</v>
      </c>
      <c r="F989" s="61">
        <v>2309.4702499999999</v>
      </c>
      <c r="G989" s="267">
        <f t="shared" si="287"/>
        <v>0</v>
      </c>
      <c r="H989" s="46">
        <f t="shared" si="288"/>
        <v>0</v>
      </c>
      <c r="I989" s="46">
        <f t="shared" si="289"/>
        <v>100</v>
      </c>
    </row>
    <row r="990" spans="1:9" ht="77.25" customHeight="1" x14ac:dyDescent="0.25">
      <c r="A990" s="183" t="s">
        <v>1340</v>
      </c>
      <c r="B990" s="52">
        <v>441</v>
      </c>
      <c r="C990" s="50" t="s">
        <v>156</v>
      </c>
      <c r="D990" s="61">
        <v>603.36090999999999</v>
      </c>
      <c r="E990" s="231">
        <v>603.36090999999999</v>
      </c>
      <c r="F990" s="61">
        <v>603.36090999999999</v>
      </c>
      <c r="G990" s="267">
        <f t="shared" si="287"/>
        <v>0</v>
      </c>
      <c r="H990" s="46">
        <f t="shared" si="288"/>
        <v>0</v>
      </c>
      <c r="I990" s="46">
        <f t="shared" si="289"/>
        <v>100</v>
      </c>
    </row>
    <row r="991" spans="1:9" ht="77.25" customHeight="1" x14ac:dyDescent="0.25">
      <c r="A991" s="183" t="s">
        <v>1341</v>
      </c>
      <c r="B991" s="52">
        <v>441</v>
      </c>
      <c r="C991" s="50" t="s">
        <v>157</v>
      </c>
      <c r="D991" s="61">
        <v>303.04163</v>
      </c>
      <c r="E991" s="231">
        <v>303.04163</v>
      </c>
      <c r="F991" s="61">
        <v>303.04163</v>
      </c>
      <c r="G991" s="267">
        <f t="shared" si="287"/>
        <v>0</v>
      </c>
      <c r="H991" s="46">
        <f t="shared" si="288"/>
        <v>0</v>
      </c>
      <c r="I991" s="46">
        <f t="shared" si="289"/>
        <v>100</v>
      </c>
    </row>
    <row r="992" spans="1:9" ht="66" customHeight="1" x14ac:dyDescent="0.25">
      <c r="A992" s="183" t="s">
        <v>1342</v>
      </c>
      <c r="B992" s="52">
        <v>441</v>
      </c>
      <c r="C992" s="50" t="s">
        <v>158</v>
      </c>
      <c r="D992" s="61">
        <v>70.418049999999994</v>
      </c>
      <c r="E992" s="231">
        <v>70.418049999999994</v>
      </c>
      <c r="F992" s="61">
        <v>70.418049999999994</v>
      </c>
      <c r="G992" s="267">
        <f t="shared" si="287"/>
        <v>0</v>
      </c>
      <c r="H992" s="46">
        <f t="shared" si="288"/>
        <v>0</v>
      </c>
      <c r="I992" s="46">
        <f t="shared" si="289"/>
        <v>100</v>
      </c>
    </row>
    <row r="993" spans="1:9" ht="66" customHeight="1" x14ac:dyDescent="0.25">
      <c r="A993" s="183" t="s">
        <v>1343</v>
      </c>
      <c r="B993" s="52">
        <v>441</v>
      </c>
      <c r="C993" s="50" t="s">
        <v>159</v>
      </c>
      <c r="D993" s="61">
        <v>90.859539999999996</v>
      </c>
      <c r="E993" s="231">
        <v>90.859539999999996</v>
      </c>
      <c r="F993" s="61">
        <v>90.859539999999996</v>
      </c>
      <c r="G993" s="267">
        <f t="shared" si="287"/>
        <v>0</v>
      </c>
      <c r="H993" s="46">
        <f t="shared" si="288"/>
        <v>0</v>
      </c>
      <c r="I993" s="46">
        <f t="shared" si="289"/>
        <v>100</v>
      </c>
    </row>
    <row r="994" spans="1:9" ht="66" customHeight="1" x14ac:dyDescent="0.25">
      <c r="A994" s="183" t="s">
        <v>1344</v>
      </c>
      <c r="B994" s="52">
        <v>441</v>
      </c>
      <c r="C994" s="50" t="s">
        <v>160</v>
      </c>
      <c r="D994" s="61">
        <v>19.930689999999998</v>
      </c>
      <c r="E994" s="231">
        <v>19.930689999999998</v>
      </c>
      <c r="F994" s="61">
        <v>19.930689999999998</v>
      </c>
      <c r="G994" s="267">
        <f t="shared" si="287"/>
        <v>0</v>
      </c>
      <c r="H994" s="46">
        <f t="shared" si="288"/>
        <v>0</v>
      </c>
      <c r="I994" s="46">
        <f t="shared" si="289"/>
        <v>100</v>
      </c>
    </row>
    <row r="995" spans="1:9" ht="77.25" customHeight="1" x14ac:dyDescent="0.25">
      <c r="A995" s="183" t="s">
        <v>1345</v>
      </c>
      <c r="B995" s="52">
        <v>441</v>
      </c>
      <c r="C995" s="50" t="s">
        <v>161</v>
      </c>
      <c r="D995" s="61">
        <v>1017.67345</v>
      </c>
      <c r="E995" s="231">
        <v>1017.67345</v>
      </c>
      <c r="F995" s="61">
        <v>1017.67345</v>
      </c>
      <c r="G995" s="267">
        <f t="shared" si="287"/>
        <v>0</v>
      </c>
      <c r="H995" s="46">
        <f t="shared" si="288"/>
        <v>0</v>
      </c>
      <c r="I995" s="46">
        <f t="shared" si="289"/>
        <v>100</v>
      </c>
    </row>
    <row r="996" spans="1:9" ht="78" customHeight="1" x14ac:dyDescent="0.25">
      <c r="A996" s="183" t="s">
        <v>1346</v>
      </c>
      <c r="B996" s="52">
        <v>441</v>
      </c>
      <c r="C996" s="50" t="s">
        <v>162</v>
      </c>
      <c r="D996" s="61">
        <v>111.40351</v>
      </c>
      <c r="E996" s="231">
        <v>111.40351</v>
      </c>
      <c r="F996" s="61">
        <v>111.40351</v>
      </c>
      <c r="G996" s="267">
        <f t="shared" si="287"/>
        <v>0</v>
      </c>
      <c r="H996" s="46">
        <f t="shared" si="288"/>
        <v>0</v>
      </c>
      <c r="I996" s="46">
        <f t="shared" si="289"/>
        <v>100</v>
      </c>
    </row>
    <row r="997" spans="1:9" ht="76.5" customHeight="1" x14ac:dyDescent="0.25">
      <c r="A997" s="183" t="s">
        <v>1347</v>
      </c>
      <c r="B997" s="52">
        <v>441</v>
      </c>
      <c r="C997" s="50" t="s">
        <v>163</v>
      </c>
      <c r="D997" s="61">
        <v>2.2689300000000001</v>
      </c>
      <c r="E997" s="231">
        <v>2.2689300000000001</v>
      </c>
      <c r="F997" s="61">
        <v>2.2689300000000001</v>
      </c>
      <c r="G997" s="267">
        <f t="shared" si="287"/>
        <v>0</v>
      </c>
      <c r="H997" s="46">
        <f t="shared" si="288"/>
        <v>0</v>
      </c>
      <c r="I997" s="46">
        <f t="shared" si="289"/>
        <v>100</v>
      </c>
    </row>
    <row r="998" spans="1:9" ht="75.75" customHeight="1" x14ac:dyDescent="0.25">
      <c r="A998" s="183" t="s">
        <v>1348</v>
      </c>
      <c r="B998" s="52">
        <v>441</v>
      </c>
      <c r="C998" s="50" t="s">
        <v>164</v>
      </c>
      <c r="D998" s="61">
        <v>3667.6210000000001</v>
      </c>
      <c r="E998" s="231">
        <v>3667.6210000000001</v>
      </c>
      <c r="F998" s="61">
        <v>3667.6210000000001</v>
      </c>
      <c r="G998" s="267">
        <f t="shared" si="287"/>
        <v>0</v>
      </c>
      <c r="H998" s="46">
        <f t="shared" si="288"/>
        <v>0</v>
      </c>
      <c r="I998" s="46">
        <f t="shared" si="289"/>
        <v>100</v>
      </c>
    </row>
    <row r="999" spans="1:9" ht="65.25" customHeight="1" x14ac:dyDescent="0.25">
      <c r="A999" s="183" t="s">
        <v>1349</v>
      </c>
      <c r="B999" s="52">
        <v>441</v>
      </c>
      <c r="C999" s="50" t="s">
        <v>165</v>
      </c>
      <c r="D999" s="61">
        <v>1743.2568000000001</v>
      </c>
      <c r="E999" s="231">
        <v>1743.2568000000001</v>
      </c>
      <c r="F999" s="61">
        <v>1743.2568000000001</v>
      </c>
      <c r="G999" s="267">
        <f t="shared" si="287"/>
        <v>0</v>
      </c>
      <c r="H999" s="46">
        <f t="shared" si="288"/>
        <v>0</v>
      </c>
      <c r="I999" s="46">
        <f t="shared" si="289"/>
        <v>100</v>
      </c>
    </row>
    <row r="1000" spans="1:9" ht="62.25" customHeight="1" x14ac:dyDescent="0.25">
      <c r="A1000" s="183" t="s">
        <v>1350</v>
      </c>
      <c r="B1000" s="52">
        <v>441</v>
      </c>
      <c r="C1000" s="50" t="s">
        <v>166</v>
      </c>
      <c r="D1000" s="61">
        <v>287.97199999999998</v>
      </c>
      <c r="E1000" s="231">
        <v>287.97199999999998</v>
      </c>
      <c r="F1000" s="61">
        <v>287.97199999999998</v>
      </c>
      <c r="G1000" s="267">
        <f t="shared" si="287"/>
        <v>0</v>
      </c>
      <c r="H1000" s="46">
        <f t="shared" si="288"/>
        <v>0</v>
      </c>
      <c r="I1000" s="46">
        <f t="shared" si="289"/>
        <v>100</v>
      </c>
    </row>
    <row r="1001" spans="1:9" ht="69.75" customHeight="1" x14ac:dyDescent="0.25">
      <c r="A1001" s="183" t="s">
        <v>1351</v>
      </c>
      <c r="B1001" s="52">
        <v>441</v>
      </c>
      <c r="C1001" s="50" t="s">
        <v>167</v>
      </c>
      <c r="D1001" s="61">
        <v>488.92899999999997</v>
      </c>
      <c r="E1001" s="231">
        <v>488.92899999999997</v>
      </c>
      <c r="F1001" s="61">
        <v>488.92899999999997</v>
      </c>
      <c r="G1001" s="267">
        <f t="shared" si="287"/>
        <v>0</v>
      </c>
      <c r="H1001" s="46">
        <f t="shared" si="288"/>
        <v>0</v>
      </c>
      <c r="I1001" s="46">
        <f t="shared" si="289"/>
        <v>100</v>
      </c>
    </row>
    <row r="1002" spans="1:9" ht="62.25" customHeight="1" x14ac:dyDescent="0.25">
      <c r="A1002" s="183" t="s">
        <v>1352</v>
      </c>
      <c r="B1002" s="52">
        <v>441</v>
      </c>
      <c r="C1002" s="50" t="s">
        <v>168</v>
      </c>
      <c r="D1002" s="61">
        <v>329.27800000000002</v>
      </c>
      <c r="E1002" s="231">
        <v>329.27800000000002</v>
      </c>
      <c r="F1002" s="61">
        <v>329.27800000000002</v>
      </c>
      <c r="G1002" s="267">
        <f t="shared" si="287"/>
        <v>0</v>
      </c>
      <c r="H1002" s="46">
        <f t="shared" si="288"/>
        <v>0</v>
      </c>
      <c r="I1002" s="46">
        <f t="shared" si="289"/>
        <v>100</v>
      </c>
    </row>
    <row r="1003" spans="1:9" ht="69" customHeight="1" x14ac:dyDescent="0.25">
      <c r="A1003" s="183" t="s">
        <v>1353</v>
      </c>
      <c r="B1003" s="52">
        <v>441</v>
      </c>
      <c r="C1003" s="50" t="s">
        <v>169</v>
      </c>
      <c r="D1003" s="61">
        <v>269.44499999999999</v>
      </c>
      <c r="E1003" s="231">
        <v>269.44499999999999</v>
      </c>
      <c r="F1003" s="61">
        <v>269.44499999999999</v>
      </c>
      <c r="G1003" s="267">
        <f t="shared" si="287"/>
        <v>0</v>
      </c>
      <c r="H1003" s="46">
        <f t="shared" si="288"/>
        <v>0</v>
      </c>
      <c r="I1003" s="46">
        <f t="shared" si="289"/>
        <v>100</v>
      </c>
    </row>
    <row r="1004" spans="1:9" ht="81" customHeight="1" x14ac:dyDescent="0.25">
      <c r="A1004" s="183" t="s">
        <v>1354</v>
      </c>
      <c r="B1004" s="52">
        <v>441</v>
      </c>
      <c r="C1004" s="50" t="s">
        <v>170</v>
      </c>
      <c r="D1004" s="61">
        <v>85.74</v>
      </c>
      <c r="E1004" s="231">
        <v>85.74</v>
      </c>
      <c r="F1004" s="61">
        <v>85.74</v>
      </c>
      <c r="G1004" s="267">
        <f t="shared" si="287"/>
        <v>0</v>
      </c>
      <c r="H1004" s="46">
        <f t="shared" si="288"/>
        <v>0</v>
      </c>
      <c r="I1004" s="46">
        <f t="shared" si="289"/>
        <v>100</v>
      </c>
    </row>
    <row r="1005" spans="1:9" ht="86.25" customHeight="1" x14ac:dyDescent="0.25">
      <c r="A1005" s="183" t="s">
        <v>1355</v>
      </c>
      <c r="B1005" s="52">
        <v>441</v>
      </c>
      <c r="C1005" s="50" t="s">
        <v>171</v>
      </c>
      <c r="D1005" s="61">
        <v>48.112000000000002</v>
      </c>
      <c r="E1005" s="231">
        <v>48.112000000000002</v>
      </c>
      <c r="F1005" s="61">
        <v>48.112000000000002</v>
      </c>
      <c r="G1005" s="267">
        <f t="shared" si="287"/>
        <v>0</v>
      </c>
      <c r="H1005" s="46">
        <f t="shared" si="288"/>
        <v>0</v>
      </c>
      <c r="I1005" s="46">
        <f t="shared" si="289"/>
        <v>100</v>
      </c>
    </row>
    <row r="1006" spans="1:9" ht="78.75" customHeight="1" x14ac:dyDescent="0.25">
      <c r="A1006" s="165" t="s">
        <v>409</v>
      </c>
      <c r="B1006" s="20"/>
      <c r="C1006" s="13" t="s">
        <v>174</v>
      </c>
      <c r="D1006" s="47">
        <f>D1007</f>
        <v>509.7672</v>
      </c>
      <c r="E1006" s="252">
        <f>E1007</f>
        <v>509.7672</v>
      </c>
      <c r="F1006" s="47">
        <f>F1007</f>
        <v>509.7672</v>
      </c>
      <c r="G1006" s="268">
        <f t="shared" si="287"/>
        <v>0</v>
      </c>
      <c r="H1006" s="45">
        <f t="shared" si="288"/>
        <v>0</v>
      </c>
      <c r="I1006" s="45">
        <f t="shared" si="289"/>
        <v>100</v>
      </c>
    </row>
    <row r="1007" spans="1:9" ht="66.75" customHeight="1" x14ac:dyDescent="0.25">
      <c r="A1007" s="162" t="s">
        <v>410</v>
      </c>
      <c r="B1007" s="52">
        <v>441</v>
      </c>
      <c r="C1007" s="50" t="s">
        <v>172</v>
      </c>
      <c r="D1007" s="61">
        <v>509.7672</v>
      </c>
      <c r="E1007" s="231">
        <v>509.7672</v>
      </c>
      <c r="F1007" s="61">
        <v>509.7672</v>
      </c>
      <c r="G1007" s="267">
        <f t="shared" si="287"/>
        <v>0</v>
      </c>
      <c r="H1007" s="46">
        <f t="shared" si="288"/>
        <v>0</v>
      </c>
      <c r="I1007" s="46">
        <f t="shared" si="289"/>
        <v>100</v>
      </c>
    </row>
    <row r="1008" spans="1:9" ht="65.25" customHeight="1" x14ac:dyDescent="0.25">
      <c r="A1008" s="165" t="s">
        <v>303</v>
      </c>
      <c r="B1008" s="20"/>
      <c r="C1008" s="13" t="s">
        <v>173</v>
      </c>
      <c r="D1008" s="47">
        <f>SUM(D1009:D1012)</f>
        <v>2368.6000000000004</v>
      </c>
      <c r="E1008" s="252">
        <f t="shared" ref="E1008:F1008" si="301">SUM(E1009:E1012)</f>
        <v>2365.1218299999996</v>
      </c>
      <c r="F1008" s="47">
        <f t="shared" si="301"/>
        <v>2365.1218299999996</v>
      </c>
      <c r="G1008" s="268">
        <f t="shared" ref="G1008:G1011" si="302">E1008-F1008</f>
        <v>0</v>
      </c>
      <c r="H1008" s="45">
        <f t="shared" ref="H1008:H1012" si="303">D1008-F1008</f>
        <v>3.4781700000007731</v>
      </c>
      <c r="I1008" s="45">
        <f t="shared" ref="I1008:I1012" si="304">F1008/D1008*100</f>
        <v>99.853155028286722</v>
      </c>
    </row>
    <row r="1009" spans="1:9" ht="157.5" customHeight="1" x14ac:dyDescent="0.25">
      <c r="A1009" s="184" t="s">
        <v>1356</v>
      </c>
      <c r="B1009" s="142">
        <v>441</v>
      </c>
      <c r="C1009" s="50" t="s">
        <v>1357</v>
      </c>
      <c r="D1009" s="61">
        <v>2237.3780000000002</v>
      </c>
      <c r="E1009" s="231">
        <v>2236.8838599999999</v>
      </c>
      <c r="F1009" s="61">
        <v>2236.8838599999999</v>
      </c>
      <c r="G1009" s="266">
        <f t="shared" ref="G1009:G1010" si="305">E1009-F1009</f>
        <v>0</v>
      </c>
      <c r="H1009" s="59">
        <f t="shared" ref="H1009:H1010" si="306">D1009-F1009</f>
        <v>0.49414000000024316</v>
      </c>
      <c r="I1009" s="59">
        <f t="shared" ref="I1009:I1010" si="307">F1009/D1009*100</f>
        <v>99.977914326501818</v>
      </c>
    </row>
    <row r="1010" spans="1:9" ht="162" customHeight="1" x14ac:dyDescent="0.25">
      <c r="A1010" s="184" t="s">
        <v>1356</v>
      </c>
      <c r="B1010" s="142">
        <v>441</v>
      </c>
      <c r="C1010" s="50" t="s">
        <v>1358</v>
      </c>
      <c r="D1010" s="61">
        <v>94.067999999999998</v>
      </c>
      <c r="E1010" s="231">
        <v>91.730670000000003</v>
      </c>
      <c r="F1010" s="61">
        <v>91.730670000000003</v>
      </c>
      <c r="G1010" s="266">
        <f t="shared" si="305"/>
        <v>0</v>
      </c>
      <c r="H1010" s="59">
        <f t="shared" si="306"/>
        <v>2.3373299999999944</v>
      </c>
      <c r="I1010" s="59">
        <f t="shared" si="307"/>
        <v>97.515276183186643</v>
      </c>
    </row>
    <row r="1011" spans="1:9" ht="168.75" customHeight="1" x14ac:dyDescent="0.25">
      <c r="A1011" s="184" t="s">
        <v>1356</v>
      </c>
      <c r="B1011" s="142">
        <v>441</v>
      </c>
      <c r="C1011" s="50" t="s">
        <v>1358</v>
      </c>
      <c r="D1011" s="61">
        <v>28.4</v>
      </c>
      <c r="E1011" s="231">
        <v>27.753299999999999</v>
      </c>
      <c r="F1011" s="61">
        <v>27.753299999999999</v>
      </c>
      <c r="G1011" s="266">
        <f t="shared" si="302"/>
        <v>0</v>
      </c>
      <c r="H1011" s="59">
        <f t="shared" si="303"/>
        <v>0.64669999999999916</v>
      </c>
      <c r="I1011" s="59">
        <f t="shared" si="304"/>
        <v>97.722887323943667</v>
      </c>
    </row>
    <row r="1012" spans="1:9" ht="161.25" customHeight="1" x14ac:dyDescent="0.25">
      <c r="A1012" s="184" t="s">
        <v>1356</v>
      </c>
      <c r="B1012" s="142">
        <v>441</v>
      </c>
      <c r="C1012" s="50" t="s">
        <v>1358</v>
      </c>
      <c r="D1012" s="61">
        <v>8.7539999999999996</v>
      </c>
      <c r="E1012" s="231">
        <v>8.7539999999999996</v>
      </c>
      <c r="F1012" s="61">
        <v>8.7539999999999996</v>
      </c>
      <c r="G1012" s="266">
        <v>120.233</v>
      </c>
      <c r="H1012" s="59">
        <f t="shared" si="303"/>
        <v>0</v>
      </c>
      <c r="I1012" s="59">
        <f t="shared" si="304"/>
        <v>100</v>
      </c>
    </row>
    <row r="1013" spans="1:9" ht="79.5" hidden="1" customHeight="1" x14ac:dyDescent="0.25">
      <c r="A1013" s="208" t="s">
        <v>346</v>
      </c>
      <c r="B1013" s="208"/>
      <c r="C1013" s="208"/>
      <c r="D1013" s="208"/>
      <c r="E1013" s="208"/>
      <c r="F1013" s="208"/>
      <c r="G1013" s="208"/>
      <c r="H1013" s="208"/>
      <c r="I1013" s="208"/>
    </row>
    <row r="1014" spans="1:9" s="77" customFormat="1" ht="77.25" hidden="1" customHeight="1" x14ac:dyDescent="0.25">
      <c r="A1014" s="173" t="s">
        <v>1</v>
      </c>
      <c r="B1014" s="117"/>
      <c r="C1014" s="118" t="s">
        <v>222</v>
      </c>
      <c r="D1014" s="106">
        <f>SUM(D1016)</f>
        <v>0</v>
      </c>
      <c r="E1014" s="253">
        <f>SUM(E1016)</f>
        <v>0</v>
      </c>
      <c r="F1014" s="106">
        <f>SUM(F1016)</f>
        <v>0</v>
      </c>
      <c r="G1014" s="291">
        <f t="shared" ref="G1014:G1018" si="308">E1014-F1014</f>
        <v>0</v>
      </c>
      <c r="H1014" s="106">
        <f t="shared" ref="H1014:H1018" si="309">D1014-F1014</f>
        <v>0</v>
      </c>
      <c r="I1014" s="106">
        <v>0</v>
      </c>
    </row>
    <row r="1015" spans="1:9" ht="61.5" hidden="1" customHeight="1" x14ac:dyDescent="0.25">
      <c r="A1015" s="160" t="s">
        <v>5</v>
      </c>
      <c r="B1015" s="117"/>
      <c r="C1015" s="117"/>
      <c r="D1015" s="117"/>
      <c r="E1015" s="254"/>
      <c r="F1015" s="117"/>
      <c r="G1015" s="292"/>
      <c r="H1015" s="91"/>
      <c r="I1015" s="91"/>
    </row>
    <row r="1016" spans="1:9" s="77" customFormat="1" ht="51" hidden="1" customHeight="1" x14ac:dyDescent="0.25">
      <c r="A1016" s="165" t="s">
        <v>220</v>
      </c>
      <c r="B1016" s="152"/>
      <c r="C1016" s="60" t="s">
        <v>222</v>
      </c>
      <c r="D1016" s="26">
        <f>SUM(D1017:D1018)</f>
        <v>0</v>
      </c>
      <c r="E1016" s="255">
        <f>SUM(E1017:E1018)</f>
        <v>0</v>
      </c>
      <c r="F1016" s="26">
        <f>SUM(F1017:F1018)</f>
        <v>0</v>
      </c>
      <c r="G1016" s="264">
        <f t="shared" si="308"/>
        <v>0</v>
      </c>
      <c r="H1016" s="15">
        <f t="shared" si="309"/>
        <v>0</v>
      </c>
      <c r="I1016" s="15">
        <v>0</v>
      </c>
    </row>
    <row r="1017" spans="1:9" s="77" customFormat="1" ht="154.5" hidden="1" customHeight="1" x14ac:dyDescent="0.25">
      <c r="A1017" s="162" t="s">
        <v>221</v>
      </c>
      <c r="B1017" s="139">
        <v>441</v>
      </c>
      <c r="C1017" s="50" t="s">
        <v>261</v>
      </c>
      <c r="D1017" s="61">
        <v>0</v>
      </c>
      <c r="E1017" s="231">
        <v>0</v>
      </c>
      <c r="F1017" s="61">
        <v>0</v>
      </c>
      <c r="G1017" s="266">
        <f t="shared" si="308"/>
        <v>0</v>
      </c>
      <c r="H1017" s="18">
        <f t="shared" si="309"/>
        <v>0</v>
      </c>
      <c r="I1017" s="18">
        <v>0</v>
      </c>
    </row>
    <row r="1018" spans="1:9" s="77" customFormat="1" ht="144.75" hidden="1" customHeight="1" x14ac:dyDescent="0.25">
      <c r="A1018" s="162" t="s">
        <v>345</v>
      </c>
      <c r="B1018" s="139">
        <v>441</v>
      </c>
      <c r="C1018" s="50" t="s">
        <v>223</v>
      </c>
      <c r="D1018" s="61">
        <v>0</v>
      </c>
      <c r="E1018" s="231">
        <v>0</v>
      </c>
      <c r="F1018" s="61">
        <v>0</v>
      </c>
      <c r="G1018" s="266">
        <f t="shared" si="308"/>
        <v>0</v>
      </c>
      <c r="H1018" s="18">
        <f t="shared" si="309"/>
        <v>0</v>
      </c>
      <c r="I1018" s="18">
        <v>0</v>
      </c>
    </row>
    <row r="1019" spans="1:9" ht="70.5" customHeight="1" x14ac:dyDescent="0.25">
      <c r="A1019" s="84"/>
      <c r="B1019" s="85"/>
      <c r="C1019" s="85"/>
      <c r="D1019" s="86"/>
      <c r="E1019" s="256"/>
      <c r="F1019" s="103"/>
      <c r="G1019" s="293"/>
      <c r="H1019" s="86"/>
      <c r="I1019" s="86"/>
    </row>
    <row r="1020" spans="1:9" ht="26.25" customHeight="1" x14ac:dyDescent="0.25">
      <c r="A1020" s="84"/>
      <c r="B1020" s="85"/>
      <c r="C1020" s="85"/>
      <c r="D1020" s="86"/>
      <c r="E1020" s="256"/>
      <c r="F1020" s="103"/>
      <c r="G1020" s="293"/>
      <c r="H1020" s="86"/>
      <c r="I1020" s="86"/>
    </row>
    <row r="1021" spans="1:9" ht="37.5" customHeight="1" x14ac:dyDescent="0.25">
      <c r="A1021" s="84"/>
      <c r="B1021" s="85"/>
      <c r="C1021" s="85"/>
      <c r="D1021" s="86"/>
      <c r="E1021" s="256"/>
      <c r="F1021" s="103"/>
      <c r="G1021" s="293"/>
      <c r="H1021" s="86"/>
      <c r="I1021" s="86"/>
    </row>
    <row r="1022" spans="1:9" ht="48" customHeight="1" x14ac:dyDescent="0.25">
      <c r="A1022" s="123"/>
      <c r="B1022" s="124"/>
      <c r="C1022" s="124"/>
      <c r="D1022" s="125"/>
      <c r="E1022" s="125"/>
      <c r="F1022" s="103"/>
      <c r="G1022" s="125"/>
      <c r="H1022" s="125"/>
      <c r="I1022" s="125"/>
    </row>
    <row r="1023" spans="1:9" ht="54" customHeight="1" x14ac:dyDescent="0.25">
      <c r="A1023" s="123"/>
      <c r="B1023" s="124"/>
      <c r="C1023" s="124"/>
      <c r="D1023" s="125"/>
      <c r="E1023" s="125"/>
      <c r="F1023" s="103"/>
      <c r="G1023" s="125"/>
      <c r="H1023" s="125"/>
      <c r="I1023" s="125"/>
    </row>
    <row r="1024" spans="1:9" ht="161.25" customHeight="1" x14ac:dyDescent="0.25">
      <c r="A1024" s="123"/>
      <c r="B1024" s="124"/>
      <c r="C1024" s="124"/>
      <c r="D1024" s="125"/>
      <c r="E1024" s="125"/>
      <c r="F1024" s="103"/>
      <c r="G1024" s="125"/>
      <c r="H1024" s="125"/>
      <c r="I1024" s="125"/>
    </row>
    <row r="1025" spans="1:10" x14ac:dyDescent="0.25">
      <c r="A1025" s="123"/>
      <c r="B1025" s="124"/>
      <c r="C1025" s="124"/>
      <c r="D1025" s="125"/>
      <c r="E1025" s="125"/>
      <c r="F1025" s="103"/>
      <c r="G1025" s="125"/>
      <c r="H1025" s="125"/>
      <c r="I1025" s="125"/>
      <c r="J1025" s="119"/>
    </row>
    <row r="1026" spans="1:10" x14ac:dyDescent="0.25">
      <c r="A1026" s="123"/>
      <c r="B1026" s="124"/>
      <c r="C1026" s="124"/>
      <c r="D1026" s="125"/>
      <c r="E1026" s="125"/>
      <c r="F1026" s="103"/>
      <c r="G1026" s="125"/>
      <c r="H1026" s="125"/>
      <c r="I1026" s="125"/>
      <c r="J1026" s="119"/>
    </row>
    <row r="1027" spans="1:10" x14ac:dyDescent="0.25">
      <c r="A1027" s="123"/>
      <c r="B1027" s="124"/>
      <c r="C1027" s="124"/>
      <c r="D1027" s="125"/>
      <c r="E1027" s="125"/>
      <c r="F1027" s="103"/>
      <c r="G1027" s="125"/>
      <c r="H1027" s="125"/>
      <c r="I1027" s="125"/>
      <c r="J1027" s="119"/>
    </row>
    <row r="1028" spans="1:10" x14ac:dyDescent="0.25">
      <c r="A1028" s="123"/>
      <c r="B1028" s="124"/>
      <c r="C1028" s="124"/>
      <c r="D1028" s="125"/>
      <c r="E1028" s="125"/>
      <c r="F1028" s="103"/>
      <c r="G1028" s="125"/>
      <c r="H1028" s="125"/>
      <c r="I1028" s="125"/>
      <c r="J1028" s="119"/>
    </row>
    <row r="1029" spans="1:10" x14ac:dyDescent="0.25">
      <c r="A1029" s="123"/>
      <c r="B1029" s="124"/>
      <c r="C1029" s="124"/>
      <c r="D1029" s="125"/>
      <c r="E1029" s="125"/>
      <c r="F1029" s="103"/>
      <c r="G1029" s="125"/>
      <c r="H1029" s="125"/>
      <c r="I1029" s="125"/>
      <c r="J1029" s="119"/>
    </row>
    <row r="1030" spans="1:10" x14ac:dyDescent="0.25">
      <c r="A1030" s="123"/>
      <c r="B1030" s="124"/>
      <c r="C1030" s="124"/>
      <c r="D1030" s="125"/>
      <c r="E1030" s="125"/>
      <c r="F1030" s="103"/>
      <c r="G1030" s="125"/>
      <c r="H1030" s="125"/>
      <c r="I1030" s="125"/>
      <c r="J1030" s="119"/>
    </row>
    <row r="1031" spans="1:10" x14ac:dyDescent="0.25">
      <c r="A1031" s="123"/>
      <c r="B1031" s="124"/>
      <c r="C1031" s="124"/>
      <c r="D1031" s="125"/>
      <c r="E1031" s="125"/>
      <c r="F1031" s="103"/>
      <c r="G1031" s="125"/>
      <c r="H1031" s="125"/>
      <c r="I1031" s="125"/>
      <c r="J1031" s="119"/>
    </row>
    <row r="1032" spans="1:10" x14ac:dyDescent="0.25">
      <c r="A1032" s="123"/>
      <c r="B1032" s="124"/>
      <c r="C1032" s="124"/>
      <c r="D1032" s="125"/>
      <c r="E1032" s="125"/>
      <c r="F1032" s="103"/>
      <c r="G1032" s="125"/>
      <c r="H1032" s="125"/>
      <c r="I1032" s="125"/>
      <c r="J1032" s="119"/>
    </row>
    <row r="1033" spans="1:10" x14ac:dyDescent="0.25">
      <c r="A1033" s="123"/>
      <c r="B1033" s="124"/>
      <c r="C1033" s="124"/>
      <c r="D1033" s="125"/>
      <c r="E1033" s="125"/>
      <c r="F1033" s="103"/>
      <c r="G1033" s="125"/>
      <c r="H1033" s="125"/>
      <c r="I1033" s="125"/>
      <c r="J1033" s="119"/>
    </row>
    <row r="1034" spans="1:10" x14ac:dyDescent="0.25">
      <c r="A1034" s="123"/>
      <c r="B1034" s="124"/>
      <c r="C1034" s="124"/>
      <c r="D1034" s="125"/>
      <c r="E1034" s="125"/>
      <c r="F1034" s="103"/>
      <c r="G1034" s="125"/>
      <c r="H1034" s="125"/>
      <c r="I1034" s="125"/>
      <c r="J1034" s="119"/>
    </row>
    <row r="1035" spans="1:10" x14ac:dyDescent="0.25">
      <c r="A1035" s="123"/>
      <c r="B1035" s="124"/>
      <c r="C1035" s="124"/>
      <c r="D1035" s="125"/>
      <c r="E1035" s="125"/>
      <c r="F1035" s="103"/>
      <c r="G1035" s="125"/>
      <c r="H1035" s="125"/>
      <c r="I1035" s="125"/>
      <c r="J1035" s="119"/>
    </row>
    <row r="1036" spans="1:10" x14ac:dyDescent="0.25">
      <c r="A1036" s="123"/>
      <c r="B1036" s="124"/>
      <c r="C1036" s="124"/>
      <c r="D1036" s="125"/>
      <c r="E1036" s="125"/>
      <c r="F1036" s="103"/>
      <c r="G1036" s="125"/>
      <c r="H1036" s="125"/>
      <c r="I1036" s="125"/>
      <c r="J1036" s="119"/>
    </row>
    <row r="1037" spans="1:10" x14ac:dyDescent="0.25">
      <c r="A1037" s="123"/>
      <c r="B1037" s="124"/>
      <c r="C1037" s="124"/>
      <c r="D1037" s="125"/>
      <c r="E1037" s="125"/>
      <c r="F1037" s="103"/>
      <c r="G1037" s="125"/>
      <c r="H1037" s="125"/>
      <c r="I1037" s="125"/>
      <c r="J1037" s="119"/>
    </row>
    <row r="1038" spans="1:10" x14ac:dyDescent="0.25">
      <c r="A1038" s="123"/>
      <c r="B1038" s="124"/>
      <c r="C1038" s="124"/>
      <c r="D1038" s="125"/>
      <c r="E1038" s="125"/>
      <c r="F1038" s="103"/>
      <c r="G1038" s="125"/>
      <c r="H1038" s="125"/>
      <c r="I1038" s="125"/>
      <c r="J1038" s="119"/>
    </row>
    <row r="1039" spans="1:10" x14ac:dyDescent="0.25">
      <c r="A1039" s="123"/>
      <c r="B1039" s="124"/>
      <c r="C1039" s="124"/>
      <c r="D1039" s="125"/>
      <c r="E1039" s="125"/>
      <c r="F1039" s="103"/>
      <c r="G1039" s="125"/>
      <c r="H1039" s="125"/>
      <c r="I1039" s="125"/>
      <c r="J1039" s="119"/>
    </row>
    <row r="1040" spans="1:10" x14ac:dyDescent="0.25">
      <c r="A1040" s="123"/>
      <c r="B1040" s="124"/>
      <c r="C1040" s="124"/>
      <c r="D1040" s="125"/>
      <c r="E1040" s="125"/>
      <c r="F1040" s="103"/>
      <c r="G1040" s="125"/>
      <c r="H1040" s="125"/>
      <c r="I1040" s="125"/>
      <c r="J1040" s="119"/>
    </row>
    <row r="1041" spans="1:10" x14ac:dyDescent="0.25">
      <c r="A1041" s="123"/>
      <c r="B1041" s="124"/>
      <c r="C1041" s="124"/>
      <c r="D1041" s="125"/>
      <c r="E1041" s="125"/>
      <c r="F1041" s="103"/>
      <c r="G1041" s="125"/>
      <c r="H1041" s="125"/>
      <c r="I1041" s="125"/>
      <c r="J1041" s="119"/>
    </row>
    <row r="1042" spans="1:10" x14ac:dyDescent="0.25">
      <c r="A1042" s="123"/>
      <c r="B1042" s="124"/>
      <c r="C1042" s="124"/>
      <c r="D1042" s="125"/>
      <c r="E1042" s="125"/>
      <c r="F1042" s="103"/>
      <c r="G1042" s="125"/>
      <c r="H1042" s="125"/>
      <c r="I1042" s="125"/>
      <c r="J1042" s="119"/>
    </row>
    <row r="1043" spans="1:10" x14ac:dyDescent="0.25">
      <c r="A1043" s="123"/>
      <c r="B1043" s="124"/>
      <c r="C1043" s="124"/>
      <c r="D1043" s="125"/>
      <c r="E1043" s="125"/>
      <c r="F1043" s="103"/>
      <c r="G1043" s="125"/>
      <c r="H1043" s="125"/>
      <c r="I1043" s="125"/>
      <c r="J1043" s="119"/>
    </row>
    <row r="1044" spans="1:10" x14ac:dyDescent="0.25">
      <c r="A1044" s="123"/>
      <c r="B1044" s="124"/>
      <c r="C1044" s="124"/>
      <c r="D1044" s="125"/>
      <c r="E1044" s="125"/>
      <c r="F1044" s="103"/>
      <c r="G1044" s="125"/>
      <c r="H1044" s="125"/>
      <c r="I1044" s="125"/>
      <c r="J1044" s="119"/>
    </row>
    <row r="1045" spans="1:10" x14ac:dyDescent="0.25">
      <c r="A1045" s="123"/>
      <c r="B1045" s="124"/>
      <c r="C1045" s="124"/>
      <c r="D1045" s="125"/>
      <c r="E1045" s="125"/>
      <c r="F1045" s="103"/>
      <c r="G1045" s="125"/>
      <c r="H1045" s="125"/>
      <c r="I1045" s="125"/>
      <c r="J1045" s="119"/>
    </row>
    <row r="1046" spans="1:10" x14ac:dyDescent="0.25">
      <c r="A1046" s="123"/>
      <c r="B1046" s="124"/>
      <c r="C1046" s="124"/>
      <c r="D1046" s="125"/>
      <c r="E1046" s="125"/>
      <c r="F1046" s="103"/>
      <c r="G1046" s="125"/>
      <c r="H1046" s="125"/>
      <c r="I1046" s="125"/>
      <c r="J1046" s="119"/>
    </row>
    <row r="1047" spans="1:10" x14ac:dyDescent="0.25">
      <c r="A1047" s="123"/>
      <c r="B1047" s="124"/>
      <c r="C1047" s="124"/>
      <c r="D1047" s="125"/>
      <c r="E1047" s="125"/>
      <c r="F1047" s="103"/>
      <c r="G1047" s="125"/>
      <c r="H1047" s="125"/>
      <c r="I1047" s="125"/>
      <c r="J1047" s="119"/>
    </row>
    <row r="1048" spans="1:10" x14ac:dyDescent="0.25">
      <c r="A1048" s="123"/>
      <c r="B1048" s="124"/>
      <c r="C1048" s="124"/>
      <c r="D1048" s="125"/>
      <c r="E1048" s="125"/>
      <c r="F1048" s="103"/>
      <c r="G1048" s="125"/>
      <c r="H1048" s="125"/>
      <c r="I1048" s="125"/>
      <c r="J1048" s="119"/>
    </row>
    <row r="1049" spans="1:10" x14ac:dyDescent="0.25">
      <c r="A1049" s="123"/>
      <c r="B1049" s="124"/>
      <c r="C1049" s="124"/>
      <c r="D1049" s="125"/>
      <c r="E1049" s="125"/>
      <c r="F1049" s="103"/>
      <c r="G1049" s="125"/>
      <c r="H1049" s="125"/>
      <c r="I1049" s="125"/>
      <c r="J1049" s="119"/>
    </row>
    <row r="1050" spans="1:10" x14ac:dyDescent="0.25">
      <c r="A1050" s="123"/>
      <c r="B1050" s="124"/>
      <c r="C1050" s="124"/>
      <c r="D1050" s="125"/>
      <c r="E1050" s="125"/>
      <c r="F1050" s="103"/>
      <c r="G1050" s="125"/>
      <c r="H1050" s="125"/>
      <c r="I1050" s="125"/>
      <c r="J1050" s="119"/>
    </row>
    <row r="1051" spans="1:10" x14ac:dyDescent="0.25">
      <c r="A1051" s="123"/>
      <c r="B1051" s="124"/>
      <c r="C1051" s="124"/>
      <c r="D1051" s="125"/>
      <c r="E1051" s="125"/>
      <c r="F1051" s="103"/>
      <c r="G1051" s="125"/>
      <c r="H1051" s="125"/>
      <c r="I1051" s="125"/>
      <c r="J1051" s="119"/>
    </row>
    <row r="1052" spans="1:10" x14ac:dyDescent="0.25">
      <c r="A1052" s="123"/>
      <c r="B1052" s="124"/>
      <c r="C1052" s="124"/>
      <c r="D1052" s="125"/>
      <c r="E1052" s="125"/>
      <c r="F1052" s="103"/>
      <c r="G1052" s="125"/>
      <c r="H1052" s="125"/>
      <c r="I1052" s="125"/>
      <c r="J1052" s="119"/>
    </row>
    <row r="1053" spans="1:10" x14ac:dyDescent="0.25">
      <c r="A1053" s="123"/>
      <c r="B1053" s="124"/>
      <c r="C1053" s="124"/>
      <c r="D1053" s="125"/>
      <c r="E1053" s="125"/>
      <c r="F1053" s="103"/>
      <c r="G1053" s="125"/>
      <c r="H1053" s="125"/>
      <c r="I1053" s="125"/>
      <c r="J1053" s="119"/>
    </row>
    <row r="1054" spans="1:10" x14ac:dyDescent="0.25">
      <c r="A1054" s="123"/>
      <c r="B1054" s="124"/>
      <c r="C1054" s="124"/>
      <c r="D1054" s="125"/>
      <c r="E1054" s="125"/>
      <c r="F1054" s="103"/>
      <c r="G1054" s="125"/>
      <c r="H1054" s="125"/>
      <c r="I1054" s="125"/>
      <c r="J1054" s="119"/>
    </row>
    <row r="1055" spans="1:10" x14ac:dyDescent="0.25">
      <c r="A1055" s="123"/>
      <c r="B1055" s="124"/>
      <c r="C1055" s="124"/>
      <c r="D1055" s="125"/>
      <c r="E1055" s="125"/>
      <c r="F1055" s="103"/>
      <c r="G1055" s="125"/>
      <c r="H1055" s="125"/>
      <c r="I1055" s="125"/>
      <c r="J1055" s="119"/>
    </row>
    <row r="1056" spans="1:10" x14ac:dyDescent="0.25">
      <c r="A1056" s="123"/>
      <c r="B1056" s="124"/>
      <c r="C1056" s="124"/>
      <c r="D1056" s="125"/>
      <c r="E1056" s="125"/>
      <c r="F1056" s="103"/>
      <c r="G1056" s="125"/>
      <c r="H1056" s="125"/>
      <c r="I1056" s="125"/>
      <c r="J1056" s="119"/>
    </row>
    <row r="1057" spans="1:10" x14ac:dyDescent="0.25">
      <c r="A1057" s="123"/>
      <c r="B1057" s="124"/>
      <c r="C1057" s="124"/>
      <c r="D1057" s="125"/>
      <c r="E1057" s="125"/>
      <c r="F1057" s="103"/>
      <c r="G1057" s="125"/>
      <c r="H1057" s="125"/>
      <c r="I1057" s="125"/>
      <c r="J1057" s="119"/>
    </row>
    <row r="1058" spans="1:10" x14ac:dyDescent="0.25">
      <c r="A1058" s="123"/>
      <c r="B1058" s="124"/>
      <c r="C1058" s="124"/>
      <c r="D1058" s="125"/>
      <c r="E1058" s="125"/>
      <c r="F1058" s="103"/>
      <c r="G1058" s="125"/>
      <c r="H1058" s="125"/>
      <c r="I1058" s="125"/>
      <c r="J1058" s="119"/>
    </row>
    <row r="1059" spans="1:10" x14ac:dyDescent="0.25">
      <c r="A1059" s="123"/>
      <c r="B1059" s="124"/>
      <c r="C1059" s="124"/>
      <c r="D1059" s="125"/>
      <c r="E1059" s="125"/>
      <c r="F1059" s="103"/>
      <c r="G1059" s="125"/>
      <c r="H1059" s="125"/>
      <c r="I1059" s="125"/>
      <c r="J1059" s="119"/>
    </row>
    <row r="1060" spans="1:10" x14ac:dyDescent="0.25">
      <c r="A1060" s="123"/>
      <c r="B1060" s="124"/>
      <c r="C1060" s="124"/>
      <c r="D1060" s="125"/>
      <c r="E1060" s="125"/>
      <c r="F1060" s="103"/>
      <c r="G1060" s="125"/>
      <c r="H1060" s="125"/>
      <c r="I1060" s="125"/>
      <c r="J1060" s="119"/>
    </row>
    <row r="1061" spans="1:10" x14ac:dyDescent="0.25">
      <c r="A1061" s="123"/>
      <c r="B1061" s="124"/>
      <c r="C1061" s="124"/>
      <c r="D1061" s="125"/>
      <c r="E1061" s="125"/>
      <c r="F1061" s="103"/>
      <c r="G1061" s="125"/>
      <c r="H1061" s="125"/>
      <c r="I1061" s="125"/>
      <c r="J1061" s="119"/>
    </row>
    <row r="1062" spans="1:10" x14ac:dyDescent="0.25">
      <c r="A1062" s="123"/>
      <c r="B1062" s="124"/>
      <c r="C1062" s="124"/>
      <c r="D1062" s="125"/>
      <c r="E1062" s="125"/>
      <c r="F1062" s="103"/>
      <c r="G1062" s="125"/>
      <c r="H1062" s="125"/>
      <c r="I1062" s="125"/>
      <c r="J1062" s="119"/>
    </row>
    <row r="1063" spans="1:10" x14ac:dyDescent="0.25">
      <c r="A1063" s="123"/>
      <c r="B1063" s="124"/>
      <c r="C1063" s="124"/>
      <c r="D1063" s="125"/>
      <c r="E1063" s="125"/>
      <c r="F1063" s="103"/>
      <c r="G1063" s="125"/>
      <c r="H1063" s="125"/>
      <c r="I1063" s="125"/>
      <c r="J1063" s="119"/>
    </row>
    <row r="1064" spans="1:10" x14ac:dyDescent="0.25">
      <c r="A1064" s="123"/>
      <c r="B1064" s="124"/>
      <c r="C1064" s="124"/>
      <c r="D1064" s="125"/>
      <c r="E1064" s="125"/>
      <c r="F1064" s="103"/>
      <c r="G1064" s="125"/>
      <c r="H1064" s="125"/>
      <c r="I1064" s="125"/>
      <c r="J1064" s="119"/>
    </row>
    <row r="1065" spans="1:10" x14ac:dyDescent="0.25">
      <c r="A1065" s="123"/>
      <c r="B1065" s="124"/>
      <c r="C1065" s="124"/>
      <c r="D1065" s="125"/>
      <c r="E1065" s="125"/>
      <c r="F1065" s="103"/>
      <c r="G1065" s="125"/>
      <c r="H1065" s="125"/>
      <c r="I1065" s="125"/>
      <c r="J1065" s="119"/>
    </row>
    <row r="1066" spans="1:10" x14ac:dyDescent="0.25">
      <c r="A1066" s="123"/>
      <c r="B1066" s="124"/>
      <c r="C1066" s="124"/>
      <c r="D1066" s="125"/>
      <c r="E1066" s="125"/>
      <c r="F1066" s="103"/>
      <c r="G1066" s="125"/>
      <c r="H1066" s="125"/>
      <c r="I1066" s="125"/>
      <c r="J1066" s="119"/>
    </row>
    <row r="1067" spans="1:10" x14ac:dyDescent="0.25">
      <c r="A1067" s="123"/>
      <c r="B1067" s="124"/>
      <c r="C1067" s="124"/>
      <c r="D1067" s="125"/>
      <c r="E1067" s="125"/>
      <c r="F1067" s="103"/>
      <c r="G1067" s="125"/>
      <c r="H1067" s="125"/>
      <c r="I1067" s="125"/>
      <c r="J1067" s="119"/>
    </row>
    <row r="1068" spans="1:10" x14ac:dyDescent="0.25">
      <c r="A1068" s="123"/>
      <c r="B1068" s="124"/>
      <c r="C1068" s="124"/>
      <c r="D1068" s="125"/>
      <c r="E1068" s="125"/>
      <c r="F1068" s="103"/>
      <c r="G1068" s="125"/>
      <c r="H1068" s="125"/>
      <c r="I1068" s="125"/>
      <c r="J1068" s="119"/>
    </row>
    <row r="1069" spans="1:10" x14ac:dyDescent="0.25">
      <c r="A1069" s="123"/>
      <c r="B1069" s="124"/>
      <c r="C1069" s="124"/>
      <c r="D1069" s="125"/>
      <c r="E1069" s="125"/>
      <c r="F1069" s="103"/>
      <c r="G1069" s="125"/>
      <c r="H1069" s="125"/>
      <c r="I1069" s="125"/>
      <c r="J1069" s="119"/>
    </row>
    <row r="1070" spans="1:10" x14ac:dyDescent="0.25">
      <c r="A1070" s="123"/>
      <c r="B1070" s="124"/>
      <c r="C1070" s="124"/>
      <c r="D1070" s="125"/>
      <c r="E1070" s="125"/>
      <c r="F1070" s="103"/>
      <c r="G1070" s="125"/>
      <c r="H1070" s="125"/>
      <c r="I1070" s="125"/>
      <c r="J1070" s="119"/>
    </row>
    <row r="1071" spans="1:10" x14ac:dyDescent="0.25">
      <c r="A1071" s="123"/>
      <c r="B1071" s="124"/>
      <c r="C1071" s="124"/>
      <c r="D1071" s="125"/>
      <c r="E1071" s="125"/>
      <c r="F1071" s="103"/>
      <c r="G1071" s="125"/>
      <c r="H1071" s="125"/>
      <c r="I1071" s="125"/>
      <c r="J1071" s="119"/>
    </row>
    <row r="1072" spans="1:10" x14ac:dyDescent="0.25">
      <c r="A1072" s="123"/>
      <c r="B1072" s="124"/>
      <c r="C1072" s="124"/>
      <c r="D1072" s="125"/>
      <c r="E1072" s="125"/>
      <c r="F1072" s="103"/>
      <c r="G1072" s="125"/>
      <c r="H1072" s="125"/>
      <c r="I1072" s="125"/>
      <c r="J1072" s="119"/>
    </row>
    <row r="1073" spans="1:10" x14ac:dyDescent="0.25">
      <c r="A1073" s="123"/>
      <c r="B1073" s="124"/>
      <c r="C1073" s="124"/>
      <c r="D1073" s="125"/>
      <c r="E1073" s="125"/>
      <c r="F1073" s="103"/>
      <c r="G1073" s="125"/>
      <c r="H1073" s="125"/>
      <c r="I1073" s="125"/>
      <c r="J1073" s="119"/>
    </row>
    <row r="1074" spans="1:10" x14ac:dyDescent="0.25">
      <c r="A1074" s="123"/>
      <c r="B1074" s="124"/>
      <c r="C1074" s="124"/>
      <c r="D1074" s="125"/>
      <c r="E1074" s="125"/>
      <c r="F1074" s="103"/>
      <c r="G1074" s="125"/>
      <c r="H1074" s="125"/>
      <c r="I1074" s="125"/>
      <c r="J1074" s="119"/>
    </row>
    <row r="1075" spans="1:10" x14ac:dyDescent="0.25">
      <c r="A1075" s="123"/>
      <c r="B1075" s="124"/>
      <c r="C1075" s="124"/>
      <c r="D1075" s="125"/>
      <c r="E1075" s="125"/>
      <c r="F1075" s="103"/>
      <c r="G1075" s="125"/>
      <c r="H1075" s="125"/>
      <c r="I1075" s="125"/>
      <c r="J1075" s="119"/>
    </row>
    <row r="1076" spans="1:10" x14ac:dyDescent="0.25">
      <c r="A1076" s="123"/>
      <c r="B1076" s="124"/>
      <c r="C1076" s="124"/>
      <c r="D1076" s="125"/>
      <c r="E1076" s="125"/>
      <c r="F1076" s="103"/>
      <c r="G1076" s="125"/>
      <c r="H1076" s="125"/>
      <c r="I1076" s="125"/>
      <c r="J1076" s="119"/>
    </row>
    <row r="1077" spans="1:10" x14ac:dyDescent="0.25">
      <c r="A1077" s="123"/>
      <c r="B1077" s="124"/>
      <c r="C1077" s="124"/>
      <c r="D1077" s="125"/>
      <c r="E1077" s="125"/>
      <c r="F1077" s="103"/>
      <c r="G1077" s="125"/>
      <c r="H1077" s="125"/>
      <c r="I1077" s="125"/>
      <c r="J1077" s="119"/>
    </row>
    <row r="1078" spans="1:10" x14ac:dyDescent="0.25">
      <c r="A1078" s="123"/>
      <c r="B1078" s="124"/>
      <c r="C1078" s="124"/>
      <c r="D1078" s="125"/>
      <c r="E1078" s="125"/>
      <c r="F1078" s="103"/>
      <c r="G1078" s="125"/>
      <c r="H1078" s="125"/>
      <c r="I1078" s="125"/>
      <c r="J1078" s="119"/>
    </row>
    <row r="1079" spans="1:10" x14ac:dyDescent="0.25">
      <c r="A1079" s="123"/>
      <c r="B1079" s="124"/>
      <c r="C1079" s="124"/>
      <c r="D1079" s="125"/>
      <c r="E1079" s="125"/>
      <c r="F1079" s="103"/>
      <c r="G1079" s="125"/>
      <c r="H1079" s="125"/>
      <c r="I1079" s="125"/>
      <c r="J1079" s="119"/>
    </row>
    <row r="1080" spans="1:10" x14ac:dyDescent="0.25">
      <c r="A1080" s="123"/>
      <c r="B1080" s="124"/>
      <c r="C1080" s="124"/>
      <c r="D1080" s="125"/>
      <c r="E1080" s="125"/>
      <c r="F1080" s="103"/>
      <c r="G1080" s="125"/>
      <c r="H1080" s="125"/>
      <c r="I1080" s="125"/>
      <c r="J1080" s="119"/>
    </row>
    <row r="1081" spans="1:10" x14ac:dyDescent="0.25">
      <c r="A1081" s="123"/>
      <c r="B1081" s="124"/>
      <c r="C1081" s="124"/>
      <c r="D1081" s="125"/>
      <c r="E1081" s="125"/>
      <c r="F1081" s="103"/>
      <c r="G1081" s="125"/>
      <c r="H1081" s="125"/>
      <c r="I1081" s="125"/>
      <c r="J1081" s="119"/>
    </row>
    <row r="1082" spans="1:10" x14ac:dyDescent="0.25">
      <c r="A1082" s="123"/>
      <c r="B1082" s="124"/>
      <c r="C1082" s="124"/>
      <c r="D1082" s="125"/>
      <c r="E1082" s="125"/>
      <c r="F1082" s="103"/>
      <c r="G1082" s="125"/>
      <c r="H1082" s="125"/>
      <c r="I1082" s="125"/>
      <c r="J1082" s="119"/>
    </row>
    <row r="1083" spans="1:10" x14ac:dyDescent="0.25">
      <c r="A1083" s="123"/>
      <c r="B1083" s="124"/>
      <c r="C1083" s="124"/>
      <c r="D1083" s="125"/>
      <c r="E1083" s="125"/>
      <c r="F1083" s="103"/>
      <c r="G1083" s="125"/>
      <c r="H1083" s="125"/>
      <c r="I1083" s="125"/>
      <c r="J1083" s="119"/>
    </row>
    <row r="1084" spans="1:10" x14ac:dyDescent="0.25">
      <c r="A1084" s="123"/>
      <c r="B1084" s="124"/>
      <c r="C1084" s="124"/>
      <c r="D1084" s="125"/>
      <c r="E1084" s="125"/>
      <c r="F1084" s="103"/>
      <c r="G1084" s="125"/>
      <c r="H1084" s="125"/>
      <c r="I1084" s="125"/>
      <c r="J1084" s="119"/>
    </row>
    <row r="1085" spans="1:10" x14ac:dyDescent="0.25">
      <c r="A1085" s="123"/>
      <c r="B1085" s="124"/>
      <c r="C1085" s="124"/>
      <c r="D1085" s="125"/>
      <c r="E1085" s="125"/>
      <c r="F1085" s="103"/>
      <c r="G1085" s="125"/>
      <c r="H1085" s="125"/>
      <c r="I1085" s="125"/>
      <c r="J1085" s="119"/>
    </row>
    <row r="1086" spans="1:10" x14ac:dyDescent="0.25">
      <c r="A1086" s="123"/>
      <c r="B1086" s="124"/>
      <c r="C1086" s="124"/>
      <c r="D1086" s="125"/>
      <c r="E1086" s="125"/>
      <c r="F1086" s="103"/>
      <c r="G1086" s="125"/>
      <c r="H1086" s="125"/>
      <c r="I1086" s="125"/>
      <c r="J1086" s="119"/>
    </row>
    <row r="1087" spans="1:10" x14ac:dyDescent="0.25">
      <c r="A1087" s="123"/>
      <c r="B1087" s="124"/>
      <c r="C1087" s="124"/>
      <c r="D1087" s="125"/>
      <c r="E1087" s="125"/>
      <c r="F1087" s="103"/>
      <c r="G1087" s="125"/>
      <c r="H1087" s="125"/>
      <c r="I1087" s="125"/>
      <c r="J1087" s="119"/>
    </row>
    <row r="1088" spans="1:10" x14ac:dyDescent="0.25">
      <c r="A1088" s="123"/>
      <c r="B1088" s="124"/>
      <c r="C1088" s="124"/>
      <c r="D1088" s="125"/>
      <c r="E1088" s="125"/>
      <c r="F1088" s="103"/>
      <c r="G1088" s="125"/>
      <c r="H1088" s="125"/>
      <c r="I1088" s="125"/>
      <c r="J1088" s="119"/>
    </row>
    <row r="1089" spans="1:10" x14ac:dyDescent="0.25">
      <c r="A1089" s="123"/>
      <c r="B1089" s="124"/>
      <c r="C1089" s="124"/>
      <c r="D1089" s="125"/>
      <c r="E1089" s="125"/>
      <c r="F1089" s="103"/>
      <c r="G1089" s="125"/>
      <c r="H1089" s="125"/>
      <c r="I1089" s="125"/>
      <c r="J1089" s="119"/>
    </row>
    <row r="1090" spans="1:10" x14ac:dyDescent="0.25">
      <c r="A1090" s="123"/>
      <c r="B1090" s="124"/>
      <c r="C1090" s="124"/>
      <c r="D1090" s="125"/>
      <c r="E1090" s="125"/>
      <c r="F1090" s="103"/>
      <c r="G1090" s="125"/>
      <c r="H1090" s="125"/>
      <c r="I1090" s="125"/>
      <c r="J1090" s="119"/>
    </row>
    <row r="1091" spans="1:10" x14ac:dyDescent="0.25">
      <c r="A1091" s="123"/>
      <c r="B1091" s="124"/>
      <c r="C1091" s="124"/>
      <c r="D1091" s="125"/>
      <c r="E1091" s="125"/>
      <c r="F1091" s="103"/>
      <c r="G1091" s="125"/>
      <c r="H1091" s="125"/>
      <c r="I1091" s="125"/>
      <c r="J1091" s="119"/>
    </row>
    <row r="1092" spans="1:10" x14ac:dyDescent="0.25">
      <c r="A1092" s="123"/>
      <c r="B1092" s="124"/>
      <c r="C1092" s="124"/>
      <c r="D1092" s="125"/>
      <c r="E1092" s="125"/>
      <c r="F1092" s="103"/>
      <c r="G1092" s="125"/>
      <c r="H1092" s="125"/>
      <c r="I1092" s="125"/>
      <c r="J1092" s="119"/>
    </row>
    <row r="1093" spans="1:10" x14ac:dyDescent="0.25">
      <c r="A1093" s="123"/>
      <c r="B1093" s="124"/>
      <c r="C1093" s="124"/>
      <c r="D1093" s="125"/>
      <c r="E1093" s="125"/>
      <c r="F1093" s="103"/>
      <c r="G1093" s="125"/>
      <c r="H1093" s="125"/>
      <c r="I1093" s="125"/>
      <c r="J1093" s="119"/>
    </row>
    <row r="1094" spans="1:10" x14ac:dyDescent="0.25">
      <c r="A1094" s="123"/>
      <c r="B1094" s="124"/>
      <c r="C1094" s="124"/>
      <c r="D1094" s="125"/>
      <c r="E1094" s="125"/>
      <c r="F1094" s="103"/>
      <c r="G1094" s="125"/>
      <c r="H1094" s="125"/>
      <c r="I1094" s="125"/>
      <c r="J1094" s="119"/>
    </row>
    <row r="1095" spans="1:10" x14ac:dyDescent="0.25">
      <c r="A1095" s="123"/>
      <c r="B1095" s="124"/>
      <c r="C1095" s="124"/>
      <c r="D1095" s="125"/>
      <c r="E1095" s="125"/>
      <c r="F1095" s="103"/>
      <c r="G1095" s="125"/>
      <c r="H1095" s="125"/>
      <c r="I1095" s="125"/>
      <c r="J1095" s="119"/>
    </row>
    <row r="1096" spans="1:10" x14ac:dyDescent="0.25">
      <c r="A1096" s="123"/>
      <c r="B1096" s="124"/>
      <c r="C1096" s="124"/>
      <c r="D1096" s="125"/>
      <c r="E1096" s="125"/>
      <c r="F1096" s="103"/>
      <c r="G1096" s="125"/>
      <c r="H1096" s="125"/>
      <c r="I1096" s="125"/>
      <c r="J1096" s="119"/>
    </row>
    <row r="1097" spans="1:10" x14ac:dyDescent="0.25">
      <c r="A1097" s="123"/>
      <c r="B1097" s="124"/>
      <c r="C1097" s="124"/>
      <c r="D1097" s="125"/>
      <c r="E1097" s="125"/>
      <c r="F1097" s="103"/>
      <c r="G1097" s="125"/>
      <c r="H1097" s="125"/>
      <c r="I1097" s="125"/>
      <c r="J1097" s="119"/>
    </row>
    <row r="1098" spans="1:10" x14ac:dyDescent="0.25">
      <c r="A1098" s="123"/>
      <c r="B1098" s="124"/>
      <c r="C1098" s="124"/>
      <c r="D1098" s="125"/>
      <c r="E1098" s="125"/>
      <c r="F1098" s="103"/>
      <c r="G1098" s="125"/>
      <c r="H1098" s="125"/>
      <c r="I1098" s="125"/>
      <c r="J1098" s="119"/>
    </row>
    <row r="1099" spans="1:10" x14ac:dyDescent="0.25">
      <c r="A1099" s="123"/>
      <c r="B1099" s="124"/>
      <c r="C1099" s="124"/>
      <c r="D1099" s="125"/>
      <c r="E1099" s="125"/>
      <c r="F1099" s="103"/>
      <c r="G1099" s="125"/>
      <c r="H1099" s="125"/>
      <c r="I1099" s="125"/>
      <c r="J1099" s="119"/>
    </row>
    <row r="1100" spans="1:10" x14ac:dyDescent="0.25">
      <c r="A1100" s="120"/>
      <c r="B1100" s="121"/>
      <c r="C1100" s="121"/>
      <c r="D1100" s="122"/>
      <c r="E1100" s="257"/>
      <c r="F1100" s="103"/>
      <c r="G1100" s="294"/>
      <c r="H1100" s="122"/>
      <c r="I1100" s="122"/>
      <c r="J1100" s="119"/>
    </row>
    <row r="1101" spans="1:10" x14ac:dyDescent="0.25">
      <c r="A1101" s="84"/>
      <c r="B1101" s="85"/>
      <c r="C1101" s="85"/>
      <c r="D1101" s="86"/>
      <c r="E1101" s="256"/>
      <c r="F1101" s="103"/>
      <c r="G1101" s="293"/>
      <c r="H1101" s="86"/>
      <c r="I1101" s="86"/>
      <c r="J1101" s="119"/>
    </row>
    <row r="1102" spans="1:10" x14ac:dyDescent="0.25">
      <c r="A1102" s="84"/>
      <c r="B1102" s="85"/>
      <c r="C1102" s="85"/>
      <c r="D1102" s="86"/>
      <c r="E1102" s="256"/>
      <c r="F1102" s="103"/>
      <c r="G1102" s="293"/>
      <c r="H1102" s="86"/>
      <c r="I1102" s="86"/>
      <c r="J1102" s="119"/>
    </row>
    <row r="1103" spans="1:10" x14ac:dyDescent="0.25">
      <c r="A1103" s="84"/>
      <c r="B1103" s="85"/>
      <c r="C1103" s="85"/>
      <c r="D1103" s="86"/>
      <c r="E1103" s="256"/>
      <c r="F1103" s="103"/>
      <c r="G1103" s="293"/>
      <c r="H1103" s="86"/>
      <c r="I1103" s="86"/>
      <c r="J1103" s="119"/>
    </row>
    <row r="1104" spans="1:10" x14ac:dyDescent="0.25">
      <c r="A1104" s="84"/>
      <c r="B1104" s="85"/>
      <c r="C1104" s="85"/>
      <c r="D1104" s="86"/>
      <c r="E1104" s="256"/>
      <c r="F1104" s="103"/>
      <c r="G1104" s="293"/>
      <c r="H1104" s="86"/>
      <c r="I1104" s="86"/>
      <c r="J1104" s="119"/>
    </row>
    <row r="1105" spans="1:10" x14ac:dyDescent="0.25">
      <c r="A1105" s="84"/>
      <c r="B1105" s="85"/>
      <c r="C1105" s="85"/>
      <c r="D1105" s="86"/>
      <c r="E1105" s="256"/>
      <c r="F1105" s="103"/>
      <c r="G1105" s="293"/>
      <c r="H1105" s="86"/>
      <c r="I1105" s="86"/>
      <c r="J1105" s="119"/>
    </row>
    <row r="1106" spans="1:10" x14ac:dyDescent="0.25">
      <c r="A1106" s="84"/>
      <c r="B1106" s="85"/>
      <c r="C1106" s="85"/>
      <c r="D1106" s="86"/>
      <c r="E1106" s="256"/>
      <c r="F1106" s="103"/>
      <c r="G1106" s="293"/>
      <c r="H1106" s="86"/>
      <c r="I1106" s="86"/>
    </row>
    <row r="1107" spans="1:10" x14ac:dyDescent="0.25">
      <c r="A1107" s="84"/>
      <c r="B1107" s="85"/>
      <c r="C1107" s="85"/>
      <c r="D1107" s="86"/>
      <c r="E1107" s="256"/>
      <c r="F1107" s="103"/>
      <c r="G1107" s="293"/>
      <c r="H1107" s="86"/>
      <c r="I1107" s="86"/>
    </row>
    <row r="1108" spans="1:10" x14ac:dyDescent="0.25">
      <c r="A1108" s="84"/>
      <c r="B1108" s="85"/>
      <c r="C1108" s="85"/>
      <c r="D1108" s="86"/>
      <c r="E1108" s="256"/>
      <c r="F1108" s="103"/>
      <c r="G1108" s="293"/>
      <c r="H1108" s="86"/>
      <c r="I1108" s="86"/>
    </row>
    <row r="1109" spans="1:10" x14ac:dyDescent="0.25">
      <c r="A1109" s="84"/>
      <c r="B1109" s="85"/>
      <c r="C1109" s="85"/>
      <c r="D1109" s="86"/>
      <c r="E1109" s="256"/>
      <c r="F1109" s="103"/>
      <c r="G1109" s="293"/>
      <c r="H1109" s="86"/>
      <c r="I1109" s="86"/>
    </row>
    <row r="1110" spans="1:10" x14ac:dyDescent="0.25">
      <c r="A1110" s="84"/>
      <c r="B1110" s="85"/>
      <c r="C1110" s="85"/>
      <c r="D1110" s="86"/>
      <c r="E1110" s="256"/>
      <c r="F1110" s="103"/>
      <c r="G1110" s="293"/>
      <c r="H1110" s="86"/>
      <c r="I1110" s="86"/>
    </row>
    <row r="1111" spans="1:10" x14ac:dyDescent="0.25">
      <c r="A1111" s="84"/>
      <c r="B1111" s="85"/>
      <c r="C1111" s="85"/>
      <c r="D1111" s="86"/>
      <c r="E1111" s="256"/>
      <c r="F1111" s="103"/>
      <c r="G1111" s="293"/>
      <c r="H1111" s="86"/>
      <c r="I1111" s="86"/>
    </row>
    <row r="1112" spans="1:10" x14ac:dyDescent="0.25">
      <c r="A1112" s="84"/>
      <c r="B1112" s="85"/>
      <c r="C1112" s="85"/>
      <c r="D1112" s="86"/>
      <c r="E1112" s="256"/>
      <c r="F1112" s="103"/>
      <c r="G1112" s="293"/>
      <c r="H1112" s="86"/>
      <c r="I1112" s="86"/>
    </row>
    <row r="1113" spans="1:10" x14ac:dyDescent="0.25">
      <c r="A1113" s="84"/>
      <c r="B1113" s="85"/>
      <c r="C1113" s="85"/>
      <c r="D1113" s="86"/>
      <c r="E1113" s="256"/>
      <c r="F1113" s="103"/>
      <c r="G1113" s="293"/>
      <c r="H1113" s="86"/>
      <c r="I1113" s="86"/>
    </row>
    <row r="1114" spans="1:10" x14ac:dyDescent="0.25">
      <c r="A1114" s="84"/>
      <c r="B1114" s="85"/>
      <c r="C1114" s="85"/>
      <c r="D1114" s="86"/>
      <c r="E1114" s="256"/>
      <c r="F1114" s="103"/>
      <c r="G1114" s="293"/>
      <c r="H1114" s="86"/>
      <c r="I1114" s="86"/>
    </row>
    <row r="1115" spans="1:10" x14ac:dyDescent="0.25">
      <c r="A1115" s="84"/>
      <c r="B1115" s="85"/>
      <c r="C1115" s="85"/>
      <c r="D1115" s="86"/>
      <c r="E1115" s="256"/>
      <c r="F1115" s="103"/>
      <c r="G1115" s="293"/>
      <c r="H1115" s="86"/>
      <c r="I1115" s="86"/>
    </row>
    <row r="1116" spans="1:10" x14ac:dyDescent="0.25">
      <c r="A1116" s="84"/>
      <c r="B1116" s="85"/>
      <c r="C1116" s="85"/>
      <c r="D1116" s="86"/>
      <c r="E1116" s="256"/>
      <c r="F1116" s="103"/>
      <c r="G1116" s="293"/>
      <c r="H1116" s="86"/>
      <c r="I1116" s="86"/>
    </row>
    <row r="1117" spans="1:10" x14ac:dyDescent="0.25">
      <c r="A1117" s="84"/>
      <c r="B1117" s="85"/>
      <c r="C1117" s="85"/>
      <c r="D1117" s="86"/>
      <c r="E1117" s="256"/>
      <c r="F1117" s="103"/>
      <c r="G1117" s="293"/>
      <c r="H1117" s="86"/>
      <c r="I1117" s="86"/>
    </row>
    <row r="1118" spans="1:10" x14ac:dyDescent="0.25">
      <c r="A1118" s="84"/>
      <c r="B1118" s="85"/>
      <c r="C1118" s="85"/>
      <c r="D1118" s="86"/>
      <c r="E1118" s="256"/>
      <c r="F1118" s="103"/>
      <c r="G1118" s="293"/>
      <c r="H1118" s="86"/>
      <c r="I1118" s="86"/>
    </row>
    <row r="1119" spans="1:10" x14ac:dyDescent="0.25">
      <c r="A1119" s="84"/>
      <c r="B1119" s="85"/>
      <c r="C1119" s="85"/>
      <c r="D1119" s="86"/>
      <c r="E1119" s="256"/>
      <c r="F1119" s="103"/>
      <c r="G1119" s="293"/>
      <c r="H1119" s="86"/>
      <c r="I1119" s="86"/>
    </row>
    <row r="1120" spans="1:10" x14ac:dyDescent="0.25">
      <c r="A1120" s="84"/>
      <c r="B1120" s="85"/>
      <c r="C1120" s="85"/>
      <c r="D1120" s="86"/>
      <c r="E1120" s="256"/>
      <c r="F1120" s="103"/>
      <c r="G1120" s="293"/>
      <c r="H1120" s="86"/>
      <c r="I1120" s="86"/>
    </row>
    <row r="1121" spans="1:9" x14ac:dyDescent="0.25">
      <c r="A1121" s="84"/>
      <c r="B1121" s="85"/>
      <c r="C1121" s="85"/>
      <c r="D1121" s="86"/>
      <c r="E1121" s="256"/>
      <c r="F1121" s="103"/>
      <c r="G1121" s="293"/>
      <c r="H1121" s="86"/>
      <c r="I1121" s="86"/>
    </row>
    <row r="1122" spans="1:9" x14ac:dyDescent="0.25">
      <c r="A1122" s="84"/>
      <c r="B1122" s="85"/>
      <c r="C1122" s="85"/>
      <c r="D1122" s="86"/>
      <c r="E1122" s="256"/>
      <c r="F1122" s="103"/>
      <c r="G1122" s="293"/>
      <c r="H1122" s="86"/>
      <c r="I1122" s="86"/>
    </row>
    <row r="1123" spans="1:9" x14ac:dyDescent="0.25">
      <c r="A1123" s="84"/>
      <c r="B1123" s="85"/>
      <c r="C1123" s="85"/>
      <c r="D1123" s="86"/>
      <c r="E1123" s="256"/>
      <c r="F1123" s="103"/>
      <c r="G1123" s="293"/>
      <c r="H1123" s="86"/>
      <c r="I1123" s="86"/>
    </row>
    <row r="1124" spans="1:9" x14ac:dyDescent="0.25">
      <c r="A1124" s="84"/>
      <c r="B1124" s="85"/>
      <c r="C1124" s="85"/>
      <c r="D1124" s="86"/>
      <c r="E1124" s="256"/>
      <c r="F1124" s="103"/>
      <c r="G1124" s="293"/>
      <c r="H1124" s="86"/>
      <c r="I1124" s="86"/>
    </row>
    <row r="1125" spans="1:9" x14ac:dyDescent="0.25">
      <c r="A1125" s="84"/>
      <c r="B1125" s="85"/>
      <c r="C1125" s="85"/>
      <c r="D1125" s="86"/>
      <c r="E1125" s="256"/>
      <c r="F1125" s="103"/>
      <c r="G1125" s="293"/>
      <c r="H1125" s="86"/>
      <c r="I1125" s="86"/>
    </row>
    <row r="1126" spans="1:9" x14ac:dyDescent="0.25">
      <c r="A1126" s="84"/>
      <c r="B1126" s="85"/>
      <c r="C1126" s="85"/>
      <c r="D1126" s="86"/>
      <c r="E1126" s="256"/>
      <c r="F1126" s="103"/>
      <c r="G1126" s="293"/>
      <c r="H1126" s="86"/>
      <c r="I1126" s="86"/>
    </row>
    <row r="1127" spans="1:9" x14ac:dyDescent="0.25">
      <c r="A1127" s="84"/>
      <c r="B1127" s="85"/>
      <c r="C1127" s="85"/>
      <c r="D1127" s="86"/>
      <c r="E1127" s="256"/>
      <c r="F1127" s="103"/>
      <c r="G1127" s="293"/>
      <c r="H1127" s="86"/>
      <c r="I1127" s="86"/>
    </row>
    <row r="1128" spans="1:9" x14ac:dyDescent="0.25">
      <c r="A1128" s="84"/>
      <c r="B1128" s="85"/>
      <c r="C1128" s="85"/>
      <c r="D1128" s="86"/>
      <c r="E1128" s="256"/>
      <c r="F1128" s="103"/>
      <c r="G1128" s="293"/>
      <c r="H1128" s="86"/>
      <c r="I1128" s="86"/>
    </row>
    <row r="1129" spans="1:9" x14ac:dyDescent="0.25">
      <c r="A1129" s="84"/>
      <c r="B1129" s="85"/>
      <c r="C1129" s="85"/>
      <c r="D1129" s="86"/>
      <c r="E1129" s="256"/>
      <c r="F1129" s="103"/>
      <c r="G1129" s="293"/>
      <c r="H1129" s="86"/>
      <c r="I1129" s="86"/>
    </row>
    <row r="1130" spans="1:9" x14ac:dyDescent="0.25">
      <c r="A1130" s="84"/>
      <c r="B1130" s="85"/>
      <c r="C1130" s="85"/>
      <c r="D1130" s="86"/>
      <c r="E1130" s="256"/>
      <c r="F1130" s="103"/>
      <c r="G1130" s="293"/>
      <c r="H1130" s="86"/>
      <c r="I1130" s="86"/>
    </row>
    <row r="1131" spans="1:9" x14ac:dyDescent="0.25">
      <c r="A1131" s="84"/>
      <c r="B1131" s="85"/>
      <c r="C1131" s="85"/>
      <c r="D1131" s="86"/>
      <c r="E1131" s="256"/>
      <c r="F1131" s="103"/>
      <c r="G1131" s="293"/>
      <c r="H1131" s="86"/>
      <c r="I1131" s="86"/>
    </row>
    <row r="1132" spans="1:9" x14ac:dyDescent="0.25">
      <c r="A1132" s="84"/>
      <c r="B1132" s="85"/>
      <c r="C1132" s="85"/>
      <c r="D1132" s="86"/>
      <c r="E1132" s="256"/>
      <c r="F1132" s="103"/>
      <c r="G1132" s="293"/>
      <c r="H1132" s="86"/>
      <c r="I1132" s="86"/>
    </row>
    <row r="1133" spans="1:9" x14ac:dyDescent="0.25">
      <c r="A1133" s="84"/>
      <c r="B1133" s="85"/>
      <c r="C1133" s="85"/>
      <c r="D1133" s="86"/>
      <c r="E1133" s="256"/>
      <c r="F1133" s="103"/>
      <c r="G1133" s="293"/>
      <c r="H1133" s="86"/>
      <c r="I1133" s="86"/>
    </row>
    <row r="1134" spans="1:9" x14ac:dyDescent="0.25">
      <c r="A1134" s="84"/>
      <c r="B1134" s="85"/>
      <c r="C1134" s="85"/>
      <c r="D1134" s="86"/>
      <c r="E1134" s="256"/>
      <c r="F1134" s="103"/>
      <c r="G1134" s="293"/>
      <c r="H1134" s="86"/>
      <c r="I1134" s="86"/>
    </row>
    <row r="1135" spans="1:9" x14ac:dyDescent="0.25">
      <c r="A1135" s="84"/>
      <c r="B1135" s="85"/>
      <c r="C1135" s="85"/>
      <c r="D1135" s="86"/>
      <c r="E1135" s="256"/>
      <c r="F1135" s="103"/>
      <c r="G1135" s="293"/>
      <c r="H1135" s="86"/>
      <c r="I1135" s="86"/>
    </row>
    <row r="1136" spans="1:9" x14ac:dyDescent="0.25">
      <c r="A1136" s="84"/>
      <c r="B1136" s="85"/>
      <c r="C1136" s="85"/>
      <c r="D1136" s="86"/>
      <c r="E1136" s="256"/>
      <c r="F1136" s="103"/>
      <c r="G1136" s="293"/>
      <c r="H1136" s="86"/>
      <c r="I1136" s="86"/>
    </row>
    <row r="1137" spans="1:9" x14ac:dyDescent="0.25">
      <c r="A1137" s="84"/>
      <c r="B1137" s="85"/>
      <c r="C1137" s="85"/>
      <c r="D1137" s="86"/>
      <c r="E1137" s="256"/>
      <c r="F1137" s="103"/>
      <c r="G1137" s="293"/>
      <c r="H1137" s="86"/>
      <c r="I1137" s="86"/>
    </row>
    <row r="1138" spans="1:9" x14ac:dyDescent="0.25">
      <c r="A1138" s="84"/>
      <c r="B1138" s="85"/>
      <c r="C1138" s="85"/>
      <c r="D1138" s="86"/>
      <c r="E1138" s="256"/>
      <c r="F1138" s="103"/>
      <c r="G1138" s="293"/>
      <c r="H1138" s="86"/>
      <c r="I1138" s="86"/>
    </row>
    <row r="1139" spans="1:9" x14ac:dyDescent="0.25">
      <c r="A1139" s="84"/>
      <c r="B1139" s="85"/>
      <c r="C1139" s="85"/>
      <c r="D1139" s="86"/>
      <c r="E1139" s="256"/>
      <c r="F1139" s="103"/>
      <c r="G1139" s="293"/>
      <c r="H1139" s="86"/>
      <c r="I1139" s="86"/>
    </row>
    <row r="1140" spans="1:9" x14ac:dyDescent="0.25">
      <c r="A1140" s="84"/>
      <c r="B1140" s="85"/>
      <c r="C1140" s="85"/>
      <c r="D1140" s="86"/>
      <c r="E1140" s="256"/>
      <c r="F1140" s="103"/>
      <c r="G1140" s="293"/>
      <c r="H1140" s="86"/>
      <c r="I1140" s="86"/>
    </row>
    <row r="1141" spans="1:9" x14ac:dyDescent="0.25">
      <c r="A1141" s="84"/>
      <c r="B1141" s="85"/>
      <c r="C1141" s="85"/>
      <c r="D1141" s="86"/>
      <c r="E1141" s="256"/>
      <c r="F1141" s="103"/>
      <c r="G1141" s="293"/>
      <c r="H1141" s="86"/>
      <c r="I1141" s="86"/>
    </row>
    <row r="1142" spans="1:9" x14ac:dyDescent="0.25">
      <c r="A1142" s="84"/>
      <c r="B1142" s="85"/>
      <c r="C1142" s="85"/>
      <c r="D1142" s="86"/>
      <c r="E1142" s="256"/>
      <c r="F1142" s="103"/>
      <c r="G1142" s="293"/>
      <c r="H1142" s="86"/>
      <c r="I1142" s="86"/>
    </row>
    <row r="1143" spans="1:9" x14ac:dyDescent="0.25">
      <c r="A1143" s="84"/>
      <c r="B1143" s="85"/>
      <c r="C1143" s="85"/>
      <c r="D1143" s="86"/>
      <c r="E1143" s="256"/>
      <c r="F1143" s="103"/>
      <c r="G1143" s="293"/>
      <c r="H1143" s="86"/>
      <c r="I1143" s="86"/>
    </row>
    <row r="1144" spans="1:9" x14ac:dyDescent="0.25">
      <c r="A1144" s="84"/>
      <c r="B1144" s="85"/>
      <c r="C1144" s="85"/>
      <c r="D1144" s="86"/>
      <c r="E1144" s="256"/>
      <c r="F1144" s="103"/>
      <c r="G1144" s="293"/>
      <c r="H1144" s="86"/>
      <c r="I1144" s="86"/>
    </row>
    <row r="1145" spans="1:9" x14ac:dyDescent="0.25">
      <c r="A1145" s="84"/>
      <c r="B1145" s="85"/>
      <c r="C1145" s="85"/>
      <c r="D1145" s="86"/>
      <c r="E1145" s="256"/>
      <c r="F1145" s="103"/>
      <c r="G1145" s="293"/>
      <c r="H1145" s="86"/>
      <c r="I1145" s="86"/>
    </row>
    <row r="1146" spans="1:9" x14ac:dyDescent="0.25">
      <c r="A1146" s="84"/>
      <c r="B1146" s="85"/>
      <c r="C1146" s="85"/>
      <c r="D1146" s="86"/>
      <c r="E1146" s="256"/>
      <c r="F1146" s="103"/>
      <c r="G1146" s="293"/>
      <c r="H1146" s="86"/>
      <c r="I1146" s="86"/>
    </row>
    <row r="1147" spans="1:9" x14ac:dyDescent="0.25">
      <c r="A1147" s="84"/>
      <c r="B1147" s="85"/>
      <c r="C1147" s="85"/>
      <c r="D1147" s="86"/>
      <c r="E1147" s="256"/>
      <c r="F1147" s="103"/>
      <c r="G1147" s="293"/>
      <c r="H1147" s="86"/>
      <c r="I1147" s="86"/>
    </row>
    <row r="1148" spans="1:9" x14ac:dyDescent="0.25">
      <c r="A1148" s="84"/>
      <c r="B1148" s="85"/>
      <c r="C1148" s="85"/>
      <c r="D1148" s="86"/>
      <c r="E1148" s="256"/>
      <c r="F1148" s="103"/>
      <c r="G1148" s="293"/>
      <c r="H1148" s="86"/>
      <c r="I1148" s="86"/>
    </row>
    <row r="1149" spans="1:9" x14ac:dyDescent="0.25">
      <c r="A1149" s="84"/>
      <c r="B1149" s="85"/>
      <c r="C1149" s="85"/>
      <c r="D1149" s="86"/>
      <c r="E1149" s="256"/>
      <c r="F1149" s="103"/>
      <c r="G1149" s="293"/>
      <c r="H1149" s="86"/>
      <c r="I1149" s="86"/>
    </row>
    <row r="1150" spans="1:9" x14ac:dyDescent="0.25">
      <c r="A1150" s="84"/>
      <c r="B1150" s="85"/>
      <c r="C1150" s="85"/>
      <c r="D1150" s="86"/>
      <c r="E1150" s="256"/>
      <c r="F1150" s="103"/>
      <c r="G1150" s="293"/>
      <c r="H1150" s="86"/>
      <c r="I1150" s="86"/>
    </row>
    <row r="1151" spans="1:9" x14ac:dyDescent="0.25">
      <c r="A1151" s="84"/>
      <c r="B1151" s="85"/>
      <c r="C1151" s="85"/>
      <c r="D1151" s="86"/>
      <c r="E1151" s="256"/>
      <c r="F1151" s="103"/>
      <c r="G1151" s="293"/>
      <c r="H1151" s="86"/>
      <c r="I1151" s="86"/>
    </row>
    <row r="1152" spans="1:9" x14ac:dyDescent="0.25">
      <c r="A1152" s="84"/>
      <c r="B1152" s="85"/>
      <c r="C1152" s="85"/>
      <c r="D1152" s="86"/>
      <c r="E1152" s="256"/>
      <c r="F1152" s="103"/>
      <c r="G1152" s="293"/>
      <c r="H1152" s="86"/>
      <c r="I1152" s="86"/>
    </row>
    <row r="1153" spans="1:9" x14ac:dyDescent="0.25">
      <c r="A1153" s="84"/>
      <c r="B1153" s="85"/>
      <c r="C1153" s="85"/>
      <c r="D1153" s="86"/>
      <c r="E1153" s="256"/>
      <c r="F1153" s="103"/>
      <c r="G1153" s="293"/>
      <c r="H1153" s="86"/>
      <c r="I1153" s="86"/>
    </row>
    <row r="1154" spans="1:9" x14ac:dyDescent="0.25">
      <c r="A1154" s="84"/>
      <c r="B1154" s="85"/>
      <c r="C1154" s="85"/>
      <c r="D1154" s="86"/>
      <c r="E1154" s="256"/>
      <c r="F1154" s="103"/>
      <c r="G1154" s="293"/>
      <c r="H1154" s="86"/>
      <c r="I1154" s="86"/>
    </row>
    <row r="1155" spans="1:9" x14ac:dyDescent="0.25">
      <c r="A1155" s="84"/>
      <c r="B1155" s="85"/>
      <c r="C1155" s="85"/>
      <c r="D1155" s="86"/>
      <c r="E1155" s="256"/>
      <c r="F1155" s="103"/>
      <c r="G1155" s="293"/>
      <c r="H1155" s="86"/>
      <c r="I1155" s="86"/>
    </row>
    <row r="1156" spans="1:9" x14ac:dyDescent="0.25">
      <c r="A1156" s="84"/>
      <c r="B1156" s="85"/>
      <c r="C1156" s="85"/>
      <c r="D1156" s="86"/>
      <c r="E1156" s="256"/>
      <c r="F1156" s="103"/>
      <c r="G1156" s="293"/>
      <c r="H1156" s="86"/>
      <c r="I1156" s="86"/>
    </row>
    <row r="1157" spans="1:9" x14ac:dyDescent="0.25">
      <c r="A1157" s="84"/>
      <c r="B1157" s="85"/>
      <c r="C1157" s="85"/>
      <c r="D1157" s="86"/>
      <c r="E1157" s="256"/>
      <c r="F1157" s="103"/>
      <c r="G1157" s="293"/>
      <c r="H1157" s="86"/>
      <c r="I1157" s="86"/>
    </row>
    <row r="1158" spans="1:9" x14ac:dyDescent="0.25">
      <c r="A1158" s="84"/>
      <c r="B1158" s="85"/>
      <c r="C1158" s="85"/>
      <c r="D1158" s="86"/>
      <c r="E1158" s="256"/>
      <c r="F1158" s="103"/>
      <c r="G1158" s="293"/>
      <c r="H1158" s="86"/>
      <c r="I1158" s="86"/>
    </row>
    <row r="1159" spans="1:9" x14ac:dyDescent="0.25">
      <c r="A1159" s="84"/>
      <c r="B1159" s="85"/>
      <c r="C1159" s="85"/>
      <c r="D1159" s="86"/>
      <c r="E1159" s="256"/>
      <c r="F1159" s="103"/>
      <c r="G1159" s="293"/>
      <c r="H1159" s="86"/>
      <c r="I1159" s="86"/>
    </row>
    <row r="1160" spans="1:9" x14ac:dyDescent="0.25">
      <c r="A1160" s="84"/>
      <c r="B1160" s="85"/>
      <c r="C1160" s="85"/>
      <c r="D1160" s="86"/>
      <c r="E1160" s="256"/>
      <c r="F1160" s="103"/>
      <c r="G1160" s="293"/>
      <c r="H1160" s="86"/>
      <c r="I1160" s="86"/>
    </row>
  </sheetData>
  <mergeCells count="28">
    <mergeCell ref="A1013:I1013"/>
    <mergeCell ref="F1:I2"/>
    <mergeCell ref="A610:I610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89:I189"/>
    <mergeCell ref="A519:I520"/>
    <mergeCell ref="E6:G7"/>
    <mergeCell ref="G8:G9"/>
    <mergeCell ref="I6:I9"/>
    <mergeCell ref="A12:I12"/>
    <mergeCell ref="A801:I801"/>
    <mergeCell ref="A826:I826"/>
    <mergeCell ref="A907:I907"/>
    <mergeCell ref="A275:I275"/>
    <mergeCell ref="A332:I332"/>
    <mergeCell ref="A384:I384"/>
    <mergeCell ref="A659:I659"/>
    <mergeCell ref="A681:I682"/>
    <mergeCell ref="A779:I779"/>
    <mergeCell ref="A266:I26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80" orientation="landscape" r:id="rId1"/>
  <headerFooter>
    <oddFooter>&amp;C&amp;P/&amp;N</oddFooter>
  </headerFooter>
  <rowBreaks count="9" manualBreakCount="9">
    <brk id="42" max="8" man="1"/>
    <brk id="146" max="8" man="1"/>
    <brk id="226" max="8" man="1"/>
    <brk id="312" max="8" man="1"/>
    <brk id="414" max="8" man="1"/>
    <brk id="672" max="8" man="1"/>
    <brk id="689" max="8" man="1"/>
    <brk id="803" max="8" man="1"/>
    <brk id="90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Шокало Светлана Александровна</cp:lastModifiedBy>
  <cp:lastPrinted>2025-03-14T03:00:51Z</cp:lastPrinted>
  <dcterms:created xsi:type="dcterms:W3CDTF">2013-05-30T10:15:38Z</dcterms:created>
  <dcterms:modified xsi:type="dcterms:W3CDTF">2025-03-14T05:32:00Z</dcterms:modified>
</cp:coreProperties>
</file>