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H17" i="2" l="1"/>
  <c r="H18" i="2"/>
  <c r="H21" i="2"/>
  <c r="H22" i="2"/>
  <c r="H23" i="2"/>
  <c r="H24" i="2"/>
  <c r="H25" i="2"/>
  <c r="H26" i="2"/>
  <c r="H28" i="2"/>
  <c r="H33" i="2"/>
  <c r="H36" i="2"/>
  <c r="H37" i="2"/>
  <c r="H40" i="2"/>
  <c r="H41" i="2"/>
  <c r="H44" i="2"/>
  <c r="H46" i="2"/>
  <c r="H50" i="2"/>
  <c r="H51" i="2"/>
  <c r="H52" i="2"/>
  <c r="H53" i="2"/>
  <c r="H54" i="2"/>
  <c r="H55" i="2"/>
  <c r="G48" i="2"/>
  <c r="G27" i="2"/>
  <c r="H27" i="2" s="1"/>
  <c r="G19" i="2"/>
  <c r="H19" i="2" s="1"/>
  <c r="G16" i="2"/>
  <c r="H16" i="2" s="1"/>
  <c r="G45" i="2"/>
  <c r="H45" i="2" s="1"/>
  <c r="G43" i="2"/>
  <c r="G42" i="2" s="1"/>
  <c r="H42" i="2" s="1"/>
  <c r="G39" i="2"/>
  <c r="G38" i="2" s="1"/>
  <c r="H38" i="2" s="1"/>
  <c r="G35" i="2"/>
  <c r="G34" i="2" s="1"/>
  <c r="H34" i="2" s="1"/>
  <c r="G32" i="2"/>
  <c r="H32" i="2" s="1"/>
  <c r="G30" i="2"/>
  <c r="H30" i="2" s="1"/>
  <c r="F49" i="2"/>
  <c r="F48" i="2" s="1"/>
  <c r="F47" i="2" s="1"/>
  <c r="F42" i="2"/>
  <c r="F39" i="2"/>
  <c r="F38" i="2" s="1"/>
  <c r="F35" i="2"/>
  <c r="F34" i="2" s="1"/>
  <c r="F32" i="2"/>
  <c r="F31" i="2"/>
  <c r="H31" i="2" s="1"/>
  <c r="F30" i="2"/>
  <c r="F27" i="2"/>
  <c r="F20" i="2"/>
  <c r="F19" i="2" s="1"/>
  <c r="F16" i="2"/>
  <c r="H48" i="2" l="1"/>
  <c r="H49" i="2"/>
  <c r="H43" i="2"/>
  <c r="H39" i="2"/>
  <c r="H35" i="2"/>
  <c r="F29" i="2"/>
  <c r="G29" i="2"/>
  <c r="H20" i="2"/>
  <c r="G47" i="2"/>
  <c r="H47" i="2" s="1"/>
  <c r="G15" i="2"/>
  <c r="F15" i="2"/>
  <c r="F56" i="2" s="1"/>
  <c r="E24" i="2"/>
  <c r="G56" i="2" l="1"/>
  <c r="H56" i="2" s="1"/>
  <c r="H15" i="2"/>
  <c r="H29" i="2"/>
  <c r="E31" i="2"/>
  <c r="E49" i="2"/>
  <c r="E20" i="2"/>
  <c r="E27" i="2" l="1"/>
  <c r="E19" i="2"/>
  <c r="E16" i="2" l="1"/>
  <c r="E15" i="2" s="1"/>
  <c r="E48" i="2"/>
  <c r="E47" i="2" s="1"/>
  <c r="E42" i="2"/>
  <c r="E39" i="2"/>
  <c r="E38" i="2" s="1"/>
  <c r="E35" i="2"/>
  <c r="E34" i="2" s="1"/>
  <c r="E32" i="2"/>
  <c r="E30" i="2"/>
  <c r="E29" i="2" l="1"/>
  <c r="E56" i="2" s="1"/>
</calcChain>
</file>

<file path=xl/sharedStrings.xml><?xml version="1.0" encoding="utf-8"?>
<sst xmlns="http://schemas.openxmlformats.org/spreadsheetml/2006/main" count="123" uniqueCount="108">
  <si>
    <t>№ строки</t>
  </si>
  <si>
    <t>Целевая статья</t>
  </si>
  <si>
    <t>к решению Северо-Енисейского</t>
  </si>
  <si>
    <t>(тыс. рублей)</t>
  </si>
  <si>
    <t>1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</si>
  <si>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</si>
  <si>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</si>
  <si>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</si>
  <si>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</si>
  <si>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</si>
  <si>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</si>
  <si>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</si>
  <si>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</si>
  <si>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</si>
  <si>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</si>
  <si>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</si>
  <si>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</si>
  <si>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</si>
  <si>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</si>
  <si>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</si>
  <si>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</si>
  <si>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</si>
  <si>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</si>
  <si>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</si>
  <si>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</si>
  <si>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</si>
  <si>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</si>
  <si>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</si>
  <si>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</si>
  <si>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</si>
  <si>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</si>
  <si>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</si>
  <si>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</si>
  <si>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</si>
  <si>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</si>
  <si>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</si>
  <si>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</si>
  <si>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2100000000</t>
  </si>
  <si>
    <t>Муниципальная программа «Управление муниципальным имуществом»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</si>
  <si>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</si>
  <si>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</si>
  <si>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</si>
  <si>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</si>
  <si>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</si>
  <si>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</si>
  <si>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</si>
  <si>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</si>
  <si>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</si>
  <si>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</si>
  <si>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</si>
  <si>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</si>
  <si>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</si>
  <si>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</si>
  <si>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</si>
  <si>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</si>
  <si>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</si>
  <si>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</si>
  <si>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</si>
  <si>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</si>
  <si>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</si>
  <si>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</si>
  <si>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</si>
  <si>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</si>
  <si>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</si>
  <si>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</si>
  <si>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</si>
  <si>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</si>
  <si>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</si>
  <si>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</si>
  <si>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</si>
  <si>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</si>
  <si>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</si>
  <si>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</si>
  <si>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</si>
  <si>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</si>
  <si>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</si>
  <si>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</si>
  <si>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</si>
  <si>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</si>
  <si>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</si>
  <si>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</si>
  <si>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</si>
  <si>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</si>
  <si>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</si>
  <si>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</si>
  <si>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</si>
  <si>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</si>
  <si>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</si>
  <si>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</si>
  <si>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</si>
  <si>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</si>
  <si>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</si>
  <si>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</si>
  <si>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</si>
  <si>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</si>
  <si>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</si>
  <si>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</si>
  <si>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</si>
  <si>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</si>
  <si>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</si>
  <si>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</si>
  <si>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</si>
  <si>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</si>
  <si>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</si>
  <si>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</si>
  <si>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 xml:space="preserve">Перечень субвенций, перечисляемых бюджету  Северо-Енисейского района из краевого бюджета в 2024 году </t>
  </si>
  <si>
    <t xml:space="preserve"> окружного Совета депутатов</t>
  </si>
  <si>
    <t xml:space="preserve">от ____________ № 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</si>
</sst>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6" fontId="3" fillId="0" borderId="0" xfId="0" applyNumberFormat="1" applyFont="1"/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center" vertical="top"/>
    </xf>
    <xf numFmtId="166" fontId="2" fillId="0" borderId="1" xfId="0" applyNumberFormat="1" applyFont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64" workbookViewId="0">
      <selection activeCell="M17" sqref="M17"/>
    </sheetView>
  </sheetViews>
  <sheetFormatPr defaultColWidth="9.140625" defaultRowHeight="12.75" x14ac:dyDescent="0.2"/>
  <cols>
    <col min="1" max="1" width="5.28515625" style="4" customWidth="1"/>
    <col min="2" max="2" width="73" style="4" customWidth="1"/>
    <col min="3" max="3" width="13.5703125" style="4" customWidth="1"/>
    <col min="4" max="4" width="10.5703125" style="4" customWidth="1"/>
    <col min="5" max="7" width="13.140625" style="4" customWidth="1"/>
    <col min="8" max="8" width="13.42578125" style="4" customWidth="1"/>
    <col min="9" max="9" width="9.140625" style="4" customWidth="1"/>
    <col min="10" max="10" width="13.140625" style="4" customWidth="1"/>
    <col min="11" max="13" width="9.140625" style="4" customWidth="1"/>
    <col min="14" max="16384" width="9.140625" style="4"/>
  </cols>
  <sheetData>
    <row r="1" spans="1:13" ht="15.75" customHeight="1" x14ac:dyDescent="0.2">
      <c r="A1" s="3"/>
      <c r="B1" s="5"/>
      <c r="C1" s="5"/>
      <c r="D1" s="5"/>
      <c r="E1" s="5"/>
      <c r="F1" s="5"/>
      <c r="G1" s="5"/>
      <c r="H1" s="3"/>
      <c r="I1" s="5"/>
      <c r="J1" s="5"/>
      <c r="K1" s="5"/>
    </row>
    <row r="2" spans="1:13" ht="15.75" customHeight="1" x14ac:dyDescent="0.25">
      <c r="A2" s="3"/>
      <c r="B2" s="6"/>
      <c r="C2" s="5"/>
      <c r="D2" s="19" t="s">
        <v>40</v>
      </c>
      <c r="E2" s="19"/>
      <c r="F2" s="19"/>
      <c r="G2" s="19"/>
      <c r="H2" s="19"/>
      <c r="I2" s="5"/>
      <c r="J2" s="5"/>
      <c r="K2" s="5"/>
    </row>
    <row r="3" spans="1:13" ht="15.75" customHeight="1" x14ac:dyDescent="0.25">
      <c r="A3" s="3"/>
      <c r="B3" s="1"/>
      <c r="C3" s="3"/>
      <c r="D3" s="20" t="s">
        <v>2</v>
      </c>
      <c r="E3" s="20"/>
      <c r="F3" s="20"/>
      <c r="G3" s="20"/>
      <c r="H3" s="20"/>
    </row>
    <row r="4" spans="1:13" ht="15.75" customHeight="1" x14ac:dyDescent="0.25">
      <c r="A4" s="3"/>
      <c r="B4" s="1"/>
      <c r="C4" s="3"/>
      <c r="D4" s="20" t="s">
        <v>106</v>
      </c>
      <c r="E4" s="20"/>
      <c r="F4" s="20"/>
      <c r="G4" s="20"/>
      <c r="H4" s="20"/>
      <c r="J4" s="2"/>
      <c r="K4" s="2"/>
    </row>
    <row r="5" spans="1:13" ht="15.75" customHeight="1" x14ac:dyDescent="0.25">
      <c r="A5" s="3"/>
      <c r="B5" s="5"/>
      <c r="C5" s="5"/>
      <c r="D5" s="20" t="s">
        <v>107</v>
      </c>
      <c r="E5" s="20"/>
      <c r="F5" s="20"/>
      <c r="G5" s="20"/>
      <c r="H5" s="20"/>
      <c r="I5" s="5"/>
      <c r="J5" s="5"/>
      <c r="K5" s="5"/>
    </row>
    <row r="6" spans="1:13" ht="12.75" customHeight="1" x14ac:dyDescent="0.25">
      <c r="A6" s="3"/>
      <c r="B6" s="8"/>
      <c r="C6" s="8"/>
      <c r="D6" s="8"/>
      <c r="E6" s="7"/>
      <c r="F6" s="11"/>
      <c r="G6" s="11"/>
      <c r="H6" s="11"/>
      <c r="I6" s="8"/>
      <c r="J6" s="8"/>
      <c r="K6" s="8"/>
      <c r="L6" s="9"/>
      <c r="M6" s="9"/>
    </row>
    <row r="7" spans="1:13" ht="12.75" customHeight="1" x14ac:dyDescent="0.2">
      <c r="A7" s="25" t="s">
        <v>105</v>
      </c>
      <c r="B7" s="25"/>
      <c r="C7" s="25"/>
      <c r="D7" s="25"/>
      <c r="E7" s="25"/>
      <c r="F7" s="25"/>
      <c r="G7" s="25"/>
      <c r="H7" s="25"/>
      <c r="I7" s="8"/>
      <c r="J7" s="8"/>
    </row>
    <row r="8" spans="1:13" x14ac:dyDescent="0.2">
      <c r="A8" s="25"/>
      <c r="B8" s="25"/>
      <c r="C8" s="25"/>
      <c r="D8" s="25"/>
      <c r="E8" s="25"/>
      <c r="F8" s="25"/>
      <c r="G8" s="25"/>
      <c r="H8" s="25"/>
      <c r="I8" s="8"/>
      <c r="J8" s="8"/>
    </row>
    <row r="9" spans="1:13" x14ac:dyDescent="0.2">
      <c r="A9" s="25"/>
      <c r="B9" s="25"/>
      <c r="C9" s="25"/>
      <c r="D9" s="25"/>
      <c r="E9" s="25"/>
      <c r="F9" s="25"/>
      <c r="G9" s="25"/>
      <c r="H9" s="25"/>
      <c r="I9" s="8"/>
      <c r="J9" s="8"/>
    </row>
    <row r="10" spans="1:13" ht="3" customHeight="1" x14ac:dyDescent="0.2">
      <c r="A10" s="25"/>
      <c r="B10" s="25"/>
      <c r="C10" s="25"/>
      <c r="D10" s="25"/>
      <c r="E10" s="25"/>
      <c r="F10" s="25"/>
      <c r="G10" s="25"/>
      <c r="H10" s="25"/>
      <c r="I10" s="10"/>
      <c r="J10" s="10"/>
    </row>
    <row r="11" spans="1:13" ht="17.25" customHeight="1" x14ac:dyDescent="0.25">
      <c r="A11" s="14"/>
      <c r="B11" s="14"/>
      <c r="C11" s="11"/>
      <c r="D11" s="11"/>
      <c r="E11" s="11"/>
      <c r="F11" s="21" t="s">
        <v>3</v>
      </c>
      <c r="G11" s="21"/>
      <c r="H11" s="21"/>
      <c r="I11" s="7"/>
      <c r="J11" s="7"/>
      <c r="K11" s="7"/>
    </row>
    <row r="12" spans="1:13" ht="42.75" customHeight="1" x14ac:dyDescent="0.2">
      <c r="A12" s="26" t="s">
        <v>0</v>
      </c>
      <c r="B12" s="27" t="s">
        <v>5</v>
      </c>
      <c r="C12" s="22" t="s">
        <v>1</v>
      </c>
      <c r="D12" s="22" t="s">
        <v>9</v>
      </c>
      <c r="E12" s="28" t="s">
        <v>101</v>
      </c>
      <c r="F12" s="28" t="s">
        <v>102</v>
      </c>
      <c r="G12" s="28" t="s">
        <v>103</v>
      </c>
      <c r="H12" s="28" t="s">
        <v>104</v>
      </c>
    </row>
    <row r="13" spans="1:13" ht="71.25" customHeight="1" x14ac:dyDescent="0.2">
      <c r="A13" s="26"/>
      <c r="B13" s="27"/>
      <c r="C13" s="23"/>
      <c r="D13" s="23"/>
      <c r="E13" s="28"/>
      <c r="F13" s="28"/>
      <c r="G13" s="28"/>
      <c r="H13" s="28"/>
    </row>
    <row r="14" spans="1:13" ht="16.5" customHeight="1" x14ac:dyDescent="0.2">
      <c r="A14" s="15"/>
      <c r="B14" s="12" t="s">
        <v>4</v>
      </c>
      <c r="C14" s="12">
        <v>2</v>
      </c>
      <c r="D14" s="12">
        <v>3</v>
      </c>
      <c r="E14" s="13">
        <v>4</v>
      </c>
      <c r="F14" s="13">
        <v>5</v>
      </c>
      <c r="G14" s="13">
        <v>6</v>
      </c>
      <c r="H14" s="13">
        <v>7</v>
      </c>
    </row>
    <row r="15" spans="1:13" ht="15.75" x14ac:dyDescent="0.2">
      <c r="A15" s="29">
        <v>1</v>
      </c>
      <c r="B15" s="16" t="s">
        <v>10</v>
      </c>
      <c r="C15" s="30" t="s">
        <v>11</v>
      </c>
      <c r="D15" s="30"/>
      <c r="E15" s="31">
        <f>E16+E19+E27</f>
        <v>382775.30000000005</v>
      </c>
      <c r="F15" s="31">
        <f>F16+F19+F27</f>
        <v>384271.9</v>
      </c>
      <c r="G15" s="31">
        <f>G16+G19+G27</f>
        <v>373832.65</v>
      </c>
      <c r="H15" s="31">
        <f>G15/F15*100</f>
        <v>97.283368885416806</v>
      </c>
    </row>
    <row r="16" spans="1:13" ht="15.75" x14ac:dyDescent="0.2">
      <c r="A16" s="29">
        <v>2</v>
      </c>
      <c r="B16" s="16" t="s">
        <v>76</v>
      </c>
      <c r="C16" s="30" t="s">
        <v>77</v>
      </c>
      <c r="D16" s="30"/>
      <c r="E16" s="31">
        <f>E17+E18</f>
        <v>11972.5</v>
      </c>
      <c r="F16" s="31">
        <f>F17+F18</f>
        <v>11972.5</v>
      </c>
      <c r="G16" s="31">
        <f>G17+G18</f>
        <v>6206.1</v>
      </c>
      <c r="H16" s="31">
        <f t="shared" ref="H16:H56" si="0">G16/F16*100</f>
        <v>51.83629150135728</v>
      </c>
    </row>
    <row r="17" spans="1:8" ht="157.5" x14ac:dyDescent="0.2">
      <c r="A17" s="29">
        <v>3</v>
      </c>
      <c r="B17" s="17" t="s">
        <v>42</v>
      </c>
      <c r="C17" s="30" t="s">
        <v>60</v>
      </c>
      <c r="D17" s="30" t="s">
        <v>12</v>
      </c>
      <c r="E17" s="31">
        <v>5402.2</v>
      </c>
      <c r="F17" s="31">
        <v>5402.2</v>
      </c>
      <c r="G17" s="31">
        <v>2340.4</v>
      </c>
      <c r="H17" s="31">
        <f t="shared" si="0"/>
        <v>43.323090592721485</v>
      </c>
    </row>
    <row r="18" spans="1:8" ht="94.5" x14ac:dyDescent="0.2">
      <c r="A18" s="29">
        <v>4</v>
      </c>
      <c r="B18" s="17" t="s">
        <v>46</v>
      </c>
      <c r="C18" s="30" t="s">
        <v>64</v>
      </c>
      <c r="D18" s="30" t="s">
        <v>13</v>
      </c>
      <c r="E18" s="31">
        <v>6570.3</v>
      </c>
      <c r="F18" s="31">
        <v>6570.3</v>
      </c>
      <c r="G18" s="31">
        <v>3865.7</v>
      </c>
      <c r="H18" s="31">
        <f t="shared" si="0"/>
        <v>58.835974004231161</v>
      </c>
    </row>
    <row r="19" spans="1:8" ht="31.5" x14ac:dyDescent="0.2">
      <c r="A19" s="29">
        <v>5</v>
      </c>
      <c r="B19" s="16" t="s">
        <v>78</v>
      </c>
      <c r="C19" s="30" t="s">
        <v>79</v>
      </c>
      <c r="D19" s="30"/>
      <c r="E19" s="31">
        <f>SUM(E20:E26)</f>
        <v>366905.80000000005</v>
      </c>
      <c r="F19" s="31">
        <f>SUM(F20:F26)</f>
        <v>368402.4</v>
      </c>
      <c r="G19" s="31">
        <f>G20+G21+G22+G23+G24+G25+G26</f>
        <v>364212.80000000005</v>
      </c>
      <c r="H19" s="31">
        <f t="shared" si="0"/>
        <v>98.86276528057364</v>
      </c>
    </row>
    <row r="20" spans="1:8" ht="267.75" x14ac:dyDescent="0.2">
      <c r="A20" s="29">
        <v>6</v>
      </c>
      <c r="B20" s="17" t="s">
        <v>98</v>
      </c>
      <c r="C20" s="30" t="s">
        <v>99</v>
      </c>
      <c r="D20" s="30" t="s">
        <v>14</v>
      </c>
      <c r="E20" s="31">
        <f>53633.9+431.2</f>
        <v>54065.1</v>
      </c>
      <c r="F20" s="31">
        <f>53633.9+431.2</f>
        <v>54065.1</v>
      </c>
      <c r="G20" s="31">
        <v>53238.8</v>
      </c>
      <c r="H20" s="31">
        <f t="shared" si="0"/>
        <v>98.471657316827304</v>
      </c>
    </row>
    <row r="21" spans="1:8" ht="267.75" x14ac:dyDescent="0.2">
      <c r="A21" s="29">
        <v>7</v>
      </c>
      <c r="B21" s="17" t="s">
        <v>44</v>
      </c>
      <c r="C21" s="30" t="s">
        <v>62</v>
      </c>
      <c r="D21" s="30" t="s">
        <v>15</v>
      </c>
      <c r="E21" s="31">
        <v>53139.3</v>
      </c>
      <c r="F21" s="31">
        <v>53139.4</v>
      </c>
      <c r="G21" s="31">
        <v>53137.4</v>
      </c>
      <c r="H21" s="31">
        <f t="shared" si="0"/>
        <v>99.996236314297875</v>
      </c>
    </row>
    <row r="22" spans="1:8" ht="204.75" x14ac:dyDescent="0.2">
      <c r="A22" s="29">
        <v>8</v>
      </c>
      <c r="B22" s="17" t="s">
        <v>41</v>
      </c>
      <c r="C22" s="30" t="s">
        <v>59</v>
      </c>
      <c r="D22" s="30" t="s">
        <v>14</v>
      </c>
      <c r="E22" s="31">
        <v>323.3</v>
      </c>
      <c r="F22" s="31">
        <v>323.3</v>
      </c>
      <c r="G22" s="31">
        <v>159.30000000000001</v>
      </c>
      <c r="H22" s="31">
        <f t="shared" si="0"/>
        <v>49.27312094030313</v>
      </c>
    </row>
    <row r="23" spans="1:8" ht="157.5" x14ac:dyDescent="0.2">
      <c r="A23" s="29">
        <v>9</v>
      </c>
      <c r="B23" s="17" t="s">
        <v>48</v>
      </c>
      <c r="C23" s="30" t="s">
        <v>66</v>
      </c>
      <c r="D23" s="30" t="s">
        <v>16</v>
      </c>
      <c r="E23" s="31">
        <v>2516.3000000000002</v>
      </c>
      <c r="F23" s="31">
        <v>2516.3000000000002</v>
      </c>
      <c r="G23" s="31">
        <v>525.9</v>
      </c>
      <c r="H23" s="31">
        <f t="shared" si="0"/>
        <v>20.899733736041011</v>
      </c>
    </row>
    <row r="24" spans="1:8" ht="267.75" x14ac:dyDescent="0.2">
      <c r="A24" s="29">
        <v>10</v>
      </c>
      <c r="B24" s="17" t="s">
        <v>45</v>
      </c>
      <c r="C24" s="30" t="s">
        <v>63</v>
      </c>
      <c r="D24" s="30" t="s">
        <v>15</v>
      </c>
      <c r="E24" s="31">
        <f>170419.7+1048.2+1473.6</f>
        <v>172941.50000000003</v>
      </c>
      <c r="F24" s="31">
        <v>174438</v>
      </c>
      <c r="G24" s="31">
        <v>174438</v>
      </c>
      <c r="H24" s="31">
        <f t="shared" si="0"/>
        <v>100</v>
      </c>
    </row>
    <row r="25" spans="1:8" ht="267.75" x14ac:dyDescent="0.2">
      <c r="A25" s="29">
        <v>11</v>
      </c>
      <c r="B25" s="17" t="s">
        <v>45</v>
      </c>
      <c r="C25" s="30" t="s">
        <v>63</v>
      </c>
      <c r="D25" s="30" t="s">
        <v>80</v>
      </c>
      <c r="E25" s="31">
        <v>7250.2</v>
      </c>
      <c r="F25" s="31">
        <v>7250.2</v>
      </c>
      <c r="G25" s="31">
        <v>7250.2</v>
      </c>
      <c r="H25" s="31">
        <f t="shared" si="0"/>
        <v>100</v>
      </c>
    </row>
    <row r="26" spans="1:8" ht="267.75" x14ac:dyDescent="0.2">
      <c r="A26" s="29">
        <v>12</v>
      </c>
      <c r="B26" s="17" t="s">
        <v>43</v>
      </c>
      <c r="C26" s="30" t="s">
        <v>61</v>
      </c>
      <c r="D26" s="30" t="s">
        <v>14</v>
      </c>
      <c r="E26" s="31">
        <v>76670.100000000006</v>
      </c>
      <c r="F26" s="31">
        <v>76670.100000000006</v>
      </c>
      <c r="G26" s="31">
        <v>75463.199999999997</v>
      </c>
      <c r="H26" s="31">
        <f t="shared" si="0"/>
        <v>98.425853103100152</v>
      </c>
    </row>
    <row r="27" spans="1:8" ht="31.5" x14ac:dyDescent="0.2">
      <c r="A27" s="29">
        <v>13</v>
      </c>
      <c r="B27" s="16" t="s">
        <v>81</v>
      </c>
      <c r="C27" s="30" t="s">
        <v>82</v>
      </c>
      <c r="D27" s="30"/>
      <c r="E27" s="31">
        <f>SUM(E28)</f>
        <v>3897</v>
      </c>
      <c r="F27" s="31">
        <f>SUM(F28)</f>
        <v>3897</v>
      </c>
      <c r="G27" s="31">
        <f>G28</f>
        <v>3413.75</v>
      </c>
      <c r="H27" s="31">
        <f t="shared" si="0"/>
        <v>87.599435463176803</v>
      </c>
    </row>
    <row r="28" spans="1:8" ht="141.75" x14ac:dyDescent="0.2">
      <c r="A28" s="29">
        <v>14</v>
      </c>
      <c r="B28" s="17" t="s">
        <v>47</v>
      </c>
      <c r="C28" s="30" t="s">
        <v>65</v>
      </c>
      <c r="D28" s="30" t="s">
        <v>17</v>
      </c>
      <c r="E28" s="31">
        <v>3897</v>
      </c>
      <c r="F28" s="31">
        <v>3897</v>
      </c>
      <c r="G28" s="31">
        <v>3413.75</v>
      </c>
      <c r="H28" s="31">
        <f t="shared" si="0"/>
        <v>87.599435463176803</v>
      </c>
    </row>
    <row r="29" spans="1:8" ht="47.25" x14ac:dyDescent="0.2">
      <c r="A29" s="29">
        <v>15</v>
      </c>
      <c r="B29" s="16" t="s">
        <v>18</v>
      </c>
      <c r="C29" s="30" t="s">
        <v>19</v>
      </c>
      <c r="D29" s="30"/>
      <c r="E29" s="31">
        <f>E32+E30</f>
        <v>133989.20000000001</v>
      </c>
      <c r="F29" s="31">
        <f>F32+F30</f>
        <v>133989.20000000001</v>
      </c>
      <c r="G29" s="31">
        <f>G32+G30</f>
        <v>133989.17000000001</v>
      </c>
      <c r="H29" s="31">
        <f t="shared" si="0"/>
        <v>99.999977610135744</v>
      </c>
    </row>
    <row r="30" spans="1:8" ht="31.5" x14ac:dyDescent="0.2">
      <c r="A30" s="29">
        <v>16</v>
      </c>
      <c r="B30" s="16" t="s">
        <v>83</v>
      </c>
      <c r="C30" s="30" t="s">
        <v>84</v>
      </c>
      <c r="D30" s="30"/>
      <c r="E30" s="31">
        <f>E31</f>
        <v>6986.9</v>
      </c>
      <c r="F30" s="31">
        <f>F31</f>
        <v>6986.9</v>
      </c>
      <c r="G30" s="31">
        <f>G31</f>
        <v>6986.9</v>
      </c>
      <c r="H30" s="31">
        <f t="shared" si="0"/>
        <v>100</v>
      </c>
    </row>
    <row r="31" spans="1:8" ht="173.25" x14ac:dyDescent="0.2">
      <c r="A31" s="29">
        <v>17</v>
      </c>
      <c r="B31" s="17" t="s">
        <v>49</v>
      </c>
      <c r="C31" s="30" t="s">
        <v>67</v>
      </c>
      <c r="D31" s="30" t="s">
        <v>20</v>
      </c>
      <c r="E31" s="31">
        <f>6552.5+434.4</f>
        <v>6986.9</v>
      </c>
      <c r="F31" s="31">
        <f>6552.5+434.4</f>
        <v>6986.9</v>
      </c>
      <c r="G31" s="31">
        <v>6986.9</v>
      </c>
      <c r="H31" s="31">
        <f t="shared" si="0"/>
        <v>100</v>
      </c>
    </row>
    <row r="32" spans="1:8" ht="31.5" x14ac:dyDescent="0.2">
      <c r="A32" s="29">
        <v>18</v>
      </c>
      <c r="B32" s="16" t="s">
        <v>85</v>
      </c>
      <c r="C32" s="30" t="s">
        <v>86</v>
      </c>
      <c r="D32" s="30"/>
      <c r="E32" s="31">
        <f>E33</f>
        <v>127002.3</v>
      </c>
      <c r="F32" s="31">
        <f>F33</f>
        <v>127002.3</v>
      </c>
      <c r="G32" s="31">
        <f>G33</f>
        <v>127002.27</v>
      </c>
      <c r="H32" s="31">
        <f t="shared" si="0"/>
        <v>99.999976378380552</v>
      </c>
    </row>
    <row r="33" spans="1:8" ht="126" x14ac:dyDescent="0.2">
      <c r="A33" s="29">
        <v>19</v>
      </c>
      <c r="B33" s="17" t="s">
        <v>50</v>
      </c>
      <c r="C33" s="30" t="s">
        <v>68</v>
      </c>
      <c r="D33" s="30" t="s">
        <v>20</v>
      </c>
      <c r="E33" s="31">
        <v>127002.3</v>
      </c>
      <c r="F33" s="31">
        <v>127002.3</v>
      </c>
      <c r="G33" s="31">
        <v>127002.27</v>
      </c>
      <c r="H33" s="31">
        <f t="shared" si="0"/>
        <v>99.999976378380552</v>
      </c>
    </row>
    <row r="34" spans="1:8" ht="31.5" x14ac:dyDescent="0.2">
      <c r="A34" s="29">
        <v>20</v>
      </c>
      <c r="B34" s="16" t="s">
        <v>38</v>
      </c>
      <c r="C34" s="30" t="s">
        <v>37</v>
      </c>
      <c r="D34" s="30"/>
      <c r="E34" s="31">
        <f>E35</f>
        <v>5813.3</v>
      </c>
      <c r="F34" s="31">
        <f>F35</f>
        <v>5813.3</v>
      </c>
      <c r="G34" s="31">
        <f>G35</f>
        <v>5737.95</v>
      </c>
      <c r="H34" s="31">
        <f t="shared" si="0"/>
        <v>98.703834310976546</v>
      </c>
    </row>
    <row r="35" spans="1:8" ht="47.25" x14ac:dyDescent="0.2">
      <c r="A35" s="29">
        <v>21</v>
      </c>
      <c r="B35" s="16" t="s">
        <v>87</v>
      </c>
      <c r="C35" s="30" t="s">
        <v>88</v>
      </c>
      <c r="D35" s="30"/>
      <c r="E35" s="31">
        <f>E36+E37</f>
        <v>5813.3</v>
      </c>
      <c r="F35" s="31">
        <f>F36+F37</f>
        <v>5813.3</v>
      </c>
      <c r="G35" s="31">
        <f>G36+G37</f>
        <v>5737.95</v>
      </c>
      <c r="H35" s="31">
        <f t="shared" si="0"/>
        <v>98.703834310976546</v>
      </c>
    </row>
    <row r="36" spans="1:8" ht="189" x14ac:dyDescent="0.2">
      <c r="A36" s="29">
        <v>22</v>
      </c>
      <c r="B36" s="17" t="s">
        <v>52</v>
      </c>
      <c r="C36" s="30" t="s">
        <v>69</v>
      </c>
      <c r="D36" s="30" t="s">
        <v>16</v>
      </c>
      <c r="E36" s="31">
        <v>5740.5</v>
      </c>
      <c r="F36" s="31">
        <v>5740.5</v>
      </c>
      <c r="G36" s="31">
        <v>5673.83</v>
      </c>
      <c r="H36" s="31">
        <f t="shared" si="0"/>
        <v>98.838602909154247</v>
      </c>
    </row>
    <row r="37" spans="1:8" ht="189" x14ac:dyDescent="0.2">
      <c r="A37" s="29">
        <v>23</v>
      </c>
      <c r="B37" s="17" t="s">
        <v>52</v>
      </c>
      <c r="C37" s="30" t="s">
        <v>70</v>
      </c>
      <c r="D37" s="30" t="s">
        <v>35</v>
      </c>
      <c r="E37" s="31">
        <v>72.8</v>
      </c>
      <c r="F37" s="31">
        <v>72.8</v>
      </c>
      <c r="G37" s="31">
        <v>64.12</v>
      </c>
      <c r="H37" s="31">
        <f t="shared" si="0"/>
        <v>88.07692307692308</v>
      </c>
    </row>
    <row r="38" spans="1:8" ht="15.75" x14ac:dyDescent="0.2">
      <c r="A38" s="29">
        <v>24</v>
      </c>
      <c r="B38" s="16" t="s">
        <v>21</v>
      </c>
      <c r="C38" s="30" t="s">
        <v>22</v>
      </c>
      <c r="D38" s="30"/>
      <c r="E38" s="31">
        <f>E39</f>
        <v>2368.6</v>
      </c>
      <c r="F38" s="31">
        <f>F39</f>
        <v>2368.6</v>
      </c>
      <c r="G38" s="31">
        <f>G39</f>
        <v>2365.1400000000003</v>
      </c>
      <c r="H38" s="31">
        <f t="shared" si="0"/>
        <v>99.853922148104374</v>
      </c>
    </row>
    <row r="39" spans="1:8" ht="31.5" x14ac:dyDescent="0.2">
      <c r="A39" s="29">
        <v>25</v>
      </c>
      <c r="B39" s="16" t="s">
        <v>89</v>
      </c>
      <c r="C39" s="30" t="s">
        <v>90</v>
      </c>
      <c r="D39" s="30"/>
      <c r="E39" s="31">
        <f>E40+E41</f>
        <v>2368.6</v>
      </c>
      <c r="F39" s="31">
        <f>F40+F41</f>
        <v>2368.6</v>
      </c>
      <c r="G39" s="31">
        <f>G40+G41</f>
        <v>2365.1400000000003</v>
      </c>
      <c r="H39" s="31">
        <f t="shared" si="0"/>
        <v>99.853922148104374</v>
      </c>
    </row>
    <row r="40" spans="1:8" ht="141.75" x14ac:dyDescent="0.2">
      <c r="A40" s="29">
        <v>26</v>
      </c>
      <c r="B40" s="17" t="s">
        <v>51</v>
      </c>
      <c r="C40" s="30" t="s">
        <v>71</v>
      </c>
      <c r="D40" s="30" t="s">
        <v>23</v>
      </c>
      <c r="E40" s="31">
        <v>2237.4</v>
      </c>
      <c r="F40" s="31">
        <v>2237.4</v>
      </c>
      <c r="G40" s="31">
        <v>2236.9</v>
      </c>
      <c r="H40" s="31">
        <f t="shared" si="0"/>
        <v>99.977652632519892</v>
      </c>
    </row>
    <row r="41" spans="1:8" ht="141.75" x14ac:dyDescent="0.2">
      <c r="A41" s="29">
        <v>27</v>
      </c>
      <c r="B41" s="17" t="s">
        <v>51</v>
      </c>
      <c r="C41" s="30" t="s">
        <v>72</v>
      </c>
      <c r="D41" s="30" t="s">
        <v>23</v>
      </c>
      <c r="E41" s="31">
        <v>131.19999999999999</v>
      </c>
      <c r="F41" s="31">
        <v>131.19999999999999</v>
      </c>
      <c r="G41" s="31">
        <v>128.24</v>
      </c>
      <c r="H41" s="31">
        <f t="shared" si="0"/>
        <v>97.74390243902441</v>
      </c>
    </row>
    <row r="42" spans="1:8" ht="31.5" x14ac:dyDescent="0.2">
      <c r="A42" s="29">
        <v>28</v>
      </c>
      <c r="B42" s="16" t="s">
        <v>24</v>
      </c>
      <c r="C42" s="30" t="s">
        <v>25</v>
      </c>
      <c r="D42" s="30"/>
      <c r="E42" s="31">
        <f>E43+E45</f>
        <v>3005.6</v>
      </c>
      <c r="F42" s="31">
        <f>F43+F45</f>
        <v>3005.6</v>
      </c>
      <c r="G42" s="31">
        <f>G43+G45</f>
        <v>2926.5</v>
      </c>
      <c r="H42" s="31">
        <f t="shared" si="0"/>
        <v>97.368245940910299</v>
      </c>
    </row>
    <row r="43" spans="1:8" ht="31.5" x14ac:dyDescent="0.2">
      <c r="A43" s="29">
        <v>29</v>
      </c>
      <c r="B43" s="16" t="s">
        <v>91</v>
      </c>
      <c r="C43" s="30" t="s">
        <v>92</v>
      </c>
      <c r="D43" s="30"/>
      <c r="E43" s="31">
        <v>1422.1</v>
      </c>
      <c r="F43" s="31">
        <v>1422.1</v>
      </c>
      <c r="G43" s="31">
        <f>G44</f>
        <v>1422.1</v>
      </c>
      <c r="H43" s="31">
        <f t="shared" si="0"/>
        <v>100</v>
      </c>
    </row>
    <row r="44" spans="1:8" ht="94.5" x14ac:dyDescent="0.2">
      <c r="A44" s="29">
        <v>30</v>
      </c>
      <c r="B44" s="17" t="s">
        <v>54</v>
      </c>
      <c r="C44" s="30" t="s">
        <v>26</v>
      </c>
      <c r="D44" s="30" t="s">
        <v>27</v>
      </c>
      <c r="E44" s="31">
        <v>1422.1</v>
      </c>
      <c r="F44" s="31">
        <v>1422.1</v>
      </c>
      <c r="G44" s="31">
        <v>1422.1</v>
      </c>
      <c r="H44" s="31">
        <f t="shared" si="0"/>
        <v>100</v>
      </c>
    </row>
    <row r="45" spans="1:8" ht="63" x14ac:dyDescent="0.2">
      <c r="A45" s="29">
        <v>31</v>
      </c>
      <c r="B45" s="16" t="s">
        <v>93</v>
      </c>
      <c r="C45" s="30" t="s">
        <v>94</v>
      </c>
      <c r="D45" s="30"/>
      <c r="E45" s="31">
        <v>1583.5</v>
      </c>
      <c r="F45" s="31">
        <v>1583.5</v>
      </c>
      <c r="G45" s="31">
        <f>G46</f>
        <v>1504.4</v>
      </c>
      <c r="H45" s="31">
        <f t="shared" si="0"/>
        <v>95.004736343542788</v>
      </c>
    </row>
    <row r="46" spans="1:8" ht="126" x14ac:dyDescent="0.2">
      <c r="A46" s="29">
        <v>32</v>
      </c>
      <c r="B46" s="17" t="s">
        <v>53</v>
      </c>
      <c r="C46" s="30" t="s">
        <v>73</v>
      </c>
      <c r="D46" s="30" t="s">
        <v>95</v>
      </c>
      <c r="E46" s="31">
        <v>1583.5</v>
      </c>
      <c r="F46" s="31">
        <v>1583.5</v>
      </c>
      <c r="G46" s="31">
        <v>1504.4</v>
      </c>
      <c r="H46" s="31">
        <f t="shared" si="0"/>
        <v>95.004736343542788</v>
      </c>
    </row>
    <row r="47" spans="1:8" ht="15.75" x14ac:dyDescent="0.2">
      <c r="A47" s="29">
        <v>33</v>
      </c>
      <c r="B47" s="16" t="s">
        <v>28</v>
      </c>
      <c r="C47" s="30" t="s">
        <v>29</v>
      </c>
      <c r="D47" s="30"/>
      <c r="E47" s="31">
        <f>E48</f>
        <v>4046.5</v>
      </c>
      <c r="F47" s="31">
        <f>F48</f>
        <v>4046.5</v>
      </c>
      <c r="G47" s="31">
        <f>G48</f>
        <v>3572.6</v>
      </c>
      <c r="H47" s="31">
        <f t="shared" si="0"/>
        <v>88.288644507599159</v>
      </c>
    </row>
    <row r="48" spans="1:8" ht="31.5" x14ac:dyDescent="0.2">
      <c r="A48" s="29">
        <v>34</v>
      </c>
      <c r="B48" s="16" t="s">
        <v>96</v>
      </c>
      <c r="C48" s="30" t="s">
        <v>97</v>
      </c>
      <c r="D48" s="30"/>
      <c r="E48" s="31">
        <f>SUM(E49:E55)</f>
        <v>4046.5</v>
      </c>
      <c r="F48" s="31">
        <f>SUM(F49:F55)</f>
        <v>4046.5</v>
      </c>
      <c r="G48" s="31">
        <f>G49+G50+G51+G52+G53+G54+G55</f>
        <v>3572.6</v>
      </c>
      <c r="H48" s="31">
        <f t="shared" si="0"/>
        <v>88.288644507599159</v>
      </c>
    </row>
    <row r="49" spans="1:12" ht="78.75" x14ac:dyDescent="0.2">
      <c r="A49" s="29">
        <v>35</v>
      </c>
      <c r="B49" s="17" t="s">
        <v>39</v>
      </c>
      <c r="C49" s="30" t="s">
        <v>30</v>
      </c>
      <c r="D49" s="30" t="s">
        <v>31</v>
      </c>
      <c r="E49" s="31">
        <f>1025.8+1.5</f>
        <v>1027.3</v>
      </c>
      <c r="F49" s="31">
        <f>1025.8+1.5</f>
        <v>1027.3</v>
      </c>
      <c r="G49" s="31">
        <v>968.1</v>
      </c>
      <c r="H49" s="31">
        <f t="shared" si="0"/>
        <v>94.237321133067269</v>
      </c>
    </row>
    <row r="50" spans="1:12" ht="63" x14ac:dyDescent="0.2">
      <c r="A50" s="29">
        <v>36</v>
      </c>
      <c r="B50" s="16" t="s">
        <v>6</v>
      </c>
      <c r="C50" s="30" t="s">
        <v>32</v>
      </c>
      <c r="D50" s="30" t="s">
        <v>33</v>
      </c>
      <c r="E50" s="31">
        <v>12.9</v>
      </c>
      <c r="F50" s="31">
        <v>12.9</v>
      </c>
      <c r="G50" s="31">
        <v>12.9</v>
      </c>
      <c r="H50" s="31">
        <f t="shared" si="0"/>
        <v>100</v>
      </c>
    </row>
    <row r="51" spans="1:12" ht="110.25" x14ac:dyDescent="0.2">
      <c r="A51" s="29">
        <v>37</v>
      </c>
      <c r="B51" s="17" t="s">
        <v>8</v>
      </c>
      <c r="C51" s="30" t="s">
        <v>34</v>
      </c>
      <c r="D51" s="30" t="s">
        <v>35</v>
      </c>
      <c r="E51" s="31">
        <v>54.6</v>
      </c>
      <c r="F51" s="31">
        <v>54.6</v>
      </c>
      <c r="G51" s="31">
        <v>49.3</v>
      </c>
      <c r="H51" s="31">
        <f t="shared" si="0"/>
        <v>90.293040293040278</v>
      </c>
    </row>
    <row r="52" spans="1:12" ht="78.75" x14ac:dyDescent="0.2">
      <c r="A52" s="29">
        <v>38</v>
      </c>
      <c r="B52" s="17" t="s">
        <v>7</v>
      </c>
      <c r="C52" s="30" t="s">
        <v>36</v>
      </c>
      <c r="D52" s="30" t="s">
        <v>35</v>
      </c>
      <c r="E52" s="31">
        <v>132.6</v>
      </c>
      <c r="F52" s="31">
        <v>132.6</v>
      </c>
      <c r="G52" s="31">
        <v>132.6</v>
      </c>
      <c r="H52" s="31">
        <f t="shared" si="0"/>
        <v>100</v>
      </c>
    </row>
    <row r="53" spans="1:12" ht="110.25" x14ac:dyDescent="0.2">
      <c r="A53" s="29">
        <v>39</v>
      </c>
      <c r="B53" s="17" t="s">
        <v>57</v>
      </c>
      <c r="C53" s="30" t="s">
        <v>58</v>
      </c>
      <c r="D53" s="30" t="s">
        <v>35</v>
      </c>
      <c r="E53" s="31">
        <v>616.1</v>
      </c>
      <c r="F53" s="31">
        <v>616.1</v>
      </c>
      <c r="G53" s="31">
        <v>490.3</v>
      </c>
      <c r="H53" s="31">
        <f t="shared" si="0"/>
        <v>79.581236812205816</v>
      </c>
    </row>
    <row r="54" spans="1:12" ht="141.75" x14ac:dyDescent="0.2">
      <c r="A54" s="29">
        <v>40</v>
      </c>
      <c r="B54" s="17" t="s">
        <v>55</v>
      </c>
      <c r="C54" s="30" t="s">
        <v>74</v>
      </c>
      <c r="D54" s="30" t="s">
        <v>35</v>
      </c>
      <c r="E54" s="31">
        <v>1430</v>
      </c>
      <c r="F54" s="31">
        <v>1430</v>
      </c>
      <c r="G54" s="31">
        <v>1274</v>
      </c>
      <c r="H54" s="31">
        <f t="shared" si="0"/>
        <v>89.090909090909093</v>
      </c>
    </row>
    <row r="55" spans="1:12" ht="110.25" x14ac:dyDescent="0.2">
      <c r="A55" s="29">
        <v>41</v>
      </c>
      <c r="B55" s="17" t="s">
        <v>56</v>
      </c>
      <c r="C55" s="30" t="s">
        <v>75</v>
      </c>
      <c r="D55" s="30" t="s">
        <v>35</v>
      </c>
      <c r="E55" s="31">
        <v>773</v>
      </c>
      <c r="F55" s="31">
        <v>773</v>
      </c>
      <c r="G55" s="31">
        <v>645.4</v>
      </c>
      <c r="H55" s="31">
        <f t="shared" si="0"/>
        <v>83.492884864165589</v>
      </c>
    </row>
    <row r="56" spans="1:12" ht="15.75" x14ac:dyDescent="0.25">
      <c r="A56" s="24" t="s">
        <v>100</v>
      </c>
      <c r="B56" s="24"/>
      <c r="C56" s="32"/>
      <c r="D56" s="33"/>
      <c r="E56" s="34">
        <f>E15+E29+E34+E38+E42+E47</f>
        <v>531998.5</v>
      </c>
      <c r="F56" s="34">
        <f>F15+F29+F34+F38+F42+F47</f>
        <v>533495.1</v>
      </c>
      <c r="G56" s="34">
        <f>G15+G29+G34+G38+G42+G47</f>
        <v>522424.01000000007</v>
      </c>
      <c r="H56" s="31">
        <f t="shared" si="0"/>
        <v>97.924800059082102</v>
      </c>
      <c r="J56" s="18"/>
      <c r="K56" s="18"/>
      <c r="L56" s="18"/>
    </row>
  </sheetData>
  <mergeCells count="15">
    <mergeCell ref="A56:B56"/>
    <mergeCell ref="A7:H10"/>
    <mergeCell ref="D4:H4"/>
    <mergeCell ref="D5:H5"/>
    <mergeCell ref="A12:A13"/>
    <mergeCell ref="B12:B13"/>
    <mergeCell ref="E12:E13"/>
    <mergeCell ref="F12:F13"/>
    <mergeCell ref="H12:H13"/>
    <mergeCell ref="G12:G13"/>
    <mergeCell ref="D2:H2"/>
    <mergeCell ref="D3:H3"/>
    <mergeCell ref="F11:H11"/>
    <mergeCell ref="C12:C13"/>
    <mergeCell ref="D12:D13"/>
  </mergeCells>
  <pageMargins left="0.70866141732283472" right="0.5118110236220472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2025-04-22T04:30:36Z</cp:lastPrinted>
  <dcterms:created xsi:type="dcterms:W3CDTF">2014-11-08T06:34:06Z</dcterms:created>
  <dcterms:modified xsi:type="dcterms:W3CDTF">2025-04-22T05:09:26Z</dcterms:modified>
</cp:coreProperties>
</file>