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расходов'!$I$41</definedName>
  </definedName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4" i="1"/>
  <c r="H25" i="1"/>
  <c r="H27" i="1"/>
  <c r="H28" i="1"/>
  <c r="H29" i="1"/>
  <c r="H30" i="1"/>
  <c r="H32" i="1"/>
  <c r="H34" i="1"/>
  <c r="G26" i="1"/>
  <c r="G33" i="1"/>
  <c r="G31" i="1"/>
  <c r="H31" i="1" s="1"/>
  <c r="G23" i="1" l="1"/>
  <c r="G13" i="1"/>
  <c r="G35" i="1" l="1"/>
  <c r="E16" i="1"/>
  <c r="F13" i="1" l="1"/>
  <c r="H13" i="1" s="1"/>
  <c r="E13" i="1" l="1"/>
  <c r="F33" i="1" l="1"/>
  <c r="H33" i="1" s="1"/>
  <c r="F26" i="1"/>
  <c r="H26" i="1" s="1"/>
  <c r="F23" i="1"/>
  <c r="H23" i="1" s="1"/>
  <c r="E33" i="1"/>
  <c r="E26" i="1"/>
  <c r="E23" i="1"/>
  <c r="E35" i="1" l="1"/>
  <c r="F35" i="1"/>
  <c r="H35" i="1" s="1"/>
</calcChain>
</file>

<file path=xl/sharedStrings.xml><?xml version="1.0" encoding="utf-8"?>
<sst xmlns="http://schemas.openxmlformats.org/spreadsheetml/2006/main" count="104" uniqueCount="88">
  <si>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</si>
  <si>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</si>
  <si>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</si>
  <si>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</si>
  <si>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</si>
  <si>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</si>
  <si>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</si>
  <si>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</si>
  <si>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</si>
  <si>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</si>
  <si>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</si>
  <si>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</si>
  <si>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</si>
  <si>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</si>
  <si>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</si>
  <si>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</si>
  <si>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</si>
  <si>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</si>
  <si>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</si>
  <si>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</si>
  <si>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>(тыс. рублей)</t>
  </si>
  <si>
    <t>Приложение 7</t>
  </si>
  <si>
    <t>7</t>
  </si>
  <si>
    <t>8</t>
  </si>
  <si>
    <t>9</t>
  </si>
  <si>
    <t>10</t>
  </si>
  <si>
    <t>11</t>
  </si>
  <si>
    <t>Всего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</si>
  <si>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</si>
  <si>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</si>
  <si>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</si>
  <si>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</si>
  <si>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</si>
  <si>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</si>
  <si>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</si>
  <si>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</si>
  <si>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</si>
  <si>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</si>
  <si>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</si>
  <si>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</si>
  <si>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</si>
  <si>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</si>
  <si>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</si>
  <si>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</si>
  <si>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</si>
  <si>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</si>
  <si>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</si>
  <si>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</si>
  <si>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</si>
  <si>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</si>
  <si>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</si>
  <si>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</si>
  <si>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</si>
  <si>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</si>
  <si>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</si>
  <si>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</si>
  <si>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</si>
  <si>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</si>
  <si>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</si>
  <si>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</si>
  <si>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</si>
  <si>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</si>
  <si>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</si>
  <si>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</si>
  <si>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</si>
  <si>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</si>
  <si>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</si>
  <si>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</si>
  <si>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</si>
  <si>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</si>
  <si>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02402S6501</t>
  </si>
  <si>
    <t>02402S6540</t>
  </si>
  <si>
    <t>1103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</si>
  <si>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</si>
  <si>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</si>
  <si>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</si>
  <si>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024R373980</t>
  </si>
  <si>
    <t>20</t>
  </si>
  <si>
    <t>21</t>
  </si>
  <si>
    <t>22</t>
  </si>
  <si>
    <t>Наименование муниципальной программы, субсидий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</si>
  <si>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</si>
  <si>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</si>
  <si>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</si>
  <si>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</si>
  <si>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 xml:space="preserve">Перечень субсидий, перечисляемых бюджету Северо-Енисейского района из краевого бюджета в 2024 году </t>
  </si>
  <si>
    <t xml:space="preserve"> окружного Совета депутатов</t>
  </si>
  <si>
    <t>от 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</si>
</sst>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/>
    </xf>
    <xf numFmtId="49" fontId="7" fillId="0" borderId="1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horizontal="center" vertical="top"/>
    </xf>
    <xf numFmtId="49" fontId="7" fillId="0" borderId="1" xfId="0" applyNumberFormat="1" applyFont="1" applyBorder="1" applyAlignment="1" applyProtection="1">
      <alignment horizontal="left" vertical="top"/>
    </xf>
    <xf numFmtId="165" fontId="7" fillId="0" borderId="1" xfId="0" applyNumberFormat="1" applyFont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1"/>
  <sheetViews>
    <sheetView tabSelected="1" topLeftCell="A13" workbookViewId="0">
      <selection activeCell="N14" sqref="N14"/>
    </sheetView>
  </sheetViews>
  <sheetFormatPr defaultRowHeight="12.75" customHeight="1" x14ac:dyDescent="0.2"/>
  <cols>
    <col min="1" max="1" width="7.5703125" customWidth="1"/>
    <col min="2" max="2" width="33.42578125" customWidth="1"/>
    <col min="3" max="3" width="12.42578125" customWidth="1"/>
    <col min="4" max="4" width="10.7109375" customWidth="1"/>
    <col min="5" max="5" width="16.85546875" customWidth="1"/>
    <col min="6" max="7" width="14.140625" customWidth="1"/>
    <col min="8" max="8" width="14.5703125" customWidth="1"/>
    <col min="9" max="9" width="8.85546875" customWidth="1"/>
  </cols>
  <sheetData>
    <row r="2" spans="1:9" ht="15.75" customHeight="1" x14ac:dyDescent="0.25">
      <c r="A2" s="5"/>
      <c r="B2" s="6"/>
      <c r="C2" s="27"/>
      <c r="D2" s="27"/>
      <c r="E2" s="27"/>
      <c r="F2" s="29" t="s">
        <v>21</v>
      </c>
      <c r="G2" s="29"/>
      <c r="H2" s="29"/>
    </row>
    <row r="3" spans="1:9" ht="15.75" customHeight="1" x14ac:dyDescent="0.25">
      <c r="A3" s="1"/>
      <c r="B3" s="7"/>
      <c r="C3" s="28"/>
      <c r="D3" s="28"/>
      <c r="E3" s="28"/>
      <c r="F3" s="30" t="s">
        <v>19</v>
      </c>
      <c r="G3" s="30"/>
      <c r="H3" s="30"/>
    </row>
    <row r="4" spans="1:9" ht="12.75" customHeight="1" x14ac:dyDescent="0.25">
      <c r="C4" s="28"/>
      <c r="D4" s="28"/>
      <c r="E4" s="28"/>
      <c r="F4" s="30" t="s">
        <v>86</v>
      </c>
      <c r="G4" s="30"/>
      <c r="H4" s="30"/>
    </row>
    <row r="5" spans="1:9" ht="12.75" customHeight="1" x14ac:dyDescent="0.25">
      <c r="C5" s="28"/>
      <c r="D5" s="28"/>
      <c r="E5" s="28"/>
      <c r="F5" s="30" t="s">
        <v>87</v>
      </c>
      <c r="G5" s="30"/>
      <c r="H5" s="30"/>
    </row>
    <row r="6" spans="1:9" ht="18.399999999999999" customHeight="1" x14ac:dyDescent="0.2">
      <c r="A6" s="2"/>
      <c r="B6" s="2"/>
      <c r="C6" s="2"/>
      <c r="D6" s="2"/>
      <c r="E6" s="2"/>
      <c r="F6" s="2"/>
      <c r="G6" s="2"/>
      <c r="H6" s="2"/>
    </row>
    <row r="7" spans="1:9" ht="15.75" customHeight="1" x14ac:dyDescent="0.2">
      <c r="A7" s="35" t="s">
        <v>85</v>
      </c>
      <c r="B7" s="35"/>
      <c r="C7" s="35"/>
      <c r="D7" s="35"/>
      <c r="E7" s="35"/>
      <c r="F7" s="35"/>
      <c r="G7" s="35"/>
      <c r="H7" s="35"/>
    </row>
    <row r="8" spans="1:9" ht="15.75" customHeight="1" x14ac:dyDescent="0.2">
      <c r="A8" s="35"/>
      <c r="B8" s="35"/>
      <c r="C8" s="35"/>
      <c r="D8" s="35"/>
      <c r="E8" s="35"/>
      <c r="F8" s="35"/>
      <c r="G8" s="35"/>
      <c r="H8" s="35"/>
    </row>
    <row r="9" spans="1:9" ht="15.75" customHeight="1" x14ac:dyDescent="0.2">
      <c r="A9" s="1"/>
      <c r="B9" s="1"/>
      <c r="C9" s="3"/>
      <c r="D9" s="2"/>
      <c r="E9" s="2"/>
      <c r="F9" s="2"/>
      <c r="G9" s="2"/>
      <c r="H9" s="2"/>
    </row>
    <row r="10" spans="1:9" x14ac:dyDescent="0.2">
      <c r="A10" s="9"/>
      <c r="B10" s="32"/>
      <c r="C10" s="32"/>
      <c r="D10" s="32"/>
      <c r="E10" s="9"/>
      <c r="F10" s="9"/>
      <c r="G10" s="9"/>
      <c r="H10" s="10" t="s">
        <v>20</v>
      </c>
      <c r="I10" s="8"/>
    </row>
    <row r="11" spans="1:9" ht="117" customHeight="1" x14ac:dyDescent="0.2">
      <c r="A11" s="11" t="s">
        <v>16</v>
      </c>
      <c r="B11" s="11" t="s">
        <v>80</v>
      </c>
      <c r="C11" s="11" t="s">
        <v>17</v>
      </c>
      <c r="D11" s="11" t="s">
        <v>18</v>
      </c>
      <c r="E11" s="11" t="s">
        <v>81</v>
      </c>
      <c r="F11" s="11" t="s">
        <v>82</v>
      </c>
      <c r="G11" s="11" t="s">
        <v>83</v>
      </c>
      <c r="H11" s="11" t="s">
        <v>84</v>
      </c>
      <c r="I11" s="4"/>
    </row>
    <row r="12" spans="1:9" ht="15.75" x14ac:dyDescent="0.2">
      <c r="A12" s="12"/>
      <c r="B12" s="12" t="s">
        <v>1</v>
      </c>
      <c r="C12" s="12" t="s">
        <v>2</v>
      </c>
      <c r="D12" s="12" t="s">
        <v>3</v>
      </c>
      <c r="E12" s="12" t="s">
        <v>4</v>
      </c>
      <c r="F12" s="12" t="s">
        <v>0</v>
      </c>
      <c r="G12" s="12" t="s">
        <v>5</v>
      </c>
      <c r="H12" s="12" t="s">
        <v>22</v>
      </c>
      <c r="I12" s="4"/>
    </row>
    <row r="13" spans="1:9" ht="31.5" x14ac:dyDescent="0.2">
      <c r="A13" s="36" t="s">
        <v>1</v>
      </c>
      <c r="B13" s="24" t="s">
        <v>6</v>
      </c>
      <c r="C13" s="37" t="s">
        <v>7</v>
      </c>
      <c r="D13" s="37"/>
      <c r="E13" s="38">
        <f>SUM(E14:E22)</f>
        <v>14133.400000000001</v>
      </c>
      <c r="F13" s="38">
        <f>SUM(F14:F22)</f>
        <v>12126.7</v>
      </c>
      <c r="G13" s="38">
        <f>SUM(G14:G22)</f>
        <v>9978.5800000000017</v>
      </c>
      <c r="H13" s="38">
        <f>G13/F13*100</f>
        <v>82.286029999917545</v>
      </c>
      <c r="I13" s="8"/>
    </row>
    <row r="14" spans="1:9" ht="236.25" x14ac:dyDescent="0.2">
      <c r="A14" s="36" t="s">
        <v>2</v>
      </c>
      <c r="B14" s="25" t="s">
        <v>29</v>
      </c>
      <c r="C14" s="37" t="s">
        <v>41</v>
      </c>
      <c r="D14" s="37" t="s">
        <v>8</v>
      </c>
      <c r="E14" s="38">
        <v>195</v>
      </c>
      <c r="F14" s="38">
        <v>195</v>
      </c>
      <c r="G14" s="38">
        <v>139.6</v>
      </c>
      <c r="H14" s="38">
        <f t="shared" ref="H14:H35" si="0">G14/F14*100</f>
        <v>71.589743589743577</v>
      </c>
      <c r="I14" s="8"/>
    </row>
    <row r="15" spans="1:9" ht="252" x14ac:dyDescent="0.2">
      <c r="A15" s="36" t="s">
        <v>3</v>
      </c>
      <c r="B15" s="25" t="s">
        <v>32</v>
      </c>
      <c r="C15" s="37" t="s">
        <v>31</v>
      </c>
      <c r="D15" s="37" t="s">
        <v>30</v>
      </c>
      <c r="E15" s="38">
        <v>164</v>
      </c>
      <c r="F15" s="38">
        <v>164</v>
      </c>
      <c r="G15" s="38">
        <v>164</v>
      </c>
      <c r="H15" s="38">
        <f t="shared" si="0"/>
        <v>100</v>
      </c>
      <c r="I15" s="8"/>
    </row>
    <row r="16" spans="1:9" ht="315" x14ac:dyDescent="0.2">
      <c r="A16" s="36" t="s">
        <v>4</v>
      </c>
      <c r="B16" s="25" t="s">
        <v>43</v>
      </c>
      <c r="C16" s="37" t="s">
        <v>42</v>
      </c>
      <c r="D16" s="37" t="s">
        <v>9</v>
      </c>
      <c r="E16" s="38">
        <f>2384+117.7+338.6</f>
        <v>2840.2999999999997</v>
      </c>
      <c r="F16" s="38">
        <v>2840.3</v>
      </c>
      <c r="G16" s="38">
        <v>1177.74</v>
      </c>
      <c r="H16" s="38">
        <f t="shared" si="0"/>
        <v>41.465338168503322</v>
      </c>
      <c r="I16" s="8"/>
    </row>
    <row r="17" spans="1:9" ht="330.75" x14ac:dyDescent="0.2">
      <c r="A17" s="36" t="s">
        <v>0</v>
      </c>
      <c r="B17" s="25" t="s">
        <v>44</v>
      </c>
      <c r="C17" s="37" t="s">
        <v>28</v>
      </c>
      <c r="D17" s="37" t="s">
        <v>9</v>
      </c>
      <c r="E17" s="38">
        <v>7286.7</v>
      </c>
      <c r="F17" s="38">
        <v>5280</v>
      </c>
      <c r="G17" s="38">
        <v>4849.84</v>
      </c>
      <c r="H17" s="38">
        <f t="shared" si="0"/>
        <v>91.853030303030309</v>
      </c>
      <c r="I17" s="8"/>
    </row>
    <row r="18" spans="1:9" ht="346.5" x14ac:dyDescent="0.2">
      <c r="A18" s="36" t="s">
        <v>5</v>
      </c>
      <c r="B18" s="25" t="s">
        <v>46</v>
      </c>
      <c r="C18" s="37" t="s">
        <v>45</v>
      </c>
      <c r="D18" s="37" t="s">
        <v>8</v>
      </c>
      <c r="E18" s="38">
        <v>1620</v>
      </c>
      <c r="F18" s="38">
        <v>1620</v>
      </c>
      <c r="G18" s="38">
        <v>1620</v>
      </c>
      <c r="H18" s="38">
        <f t="shared" si="0"/>
        <v>100</v>
      </c>
      <c r="I18" s="8"/>
    </row>
    <row r="19" spans="1:9" ht="204.75" x14ac:dyDescent="0.2">
      <c r="A19" s="36" t="s">
        <v>22</v>
      </c>
      <c r="B19" s="25" t="s">
        <v>73</v>
      </c>
      <c r="C19" s="37" t="s">
        <v>70</v>
      </c>
      <c r="D19" s="37" t="s">
        <v>72</v>
      </c>
      <c r="E19" s="38">
        <v>441</v>
      </c>
      <c r="F19" s="38">
        <v>441</v>
      </c>
      <c r="G19" s="38">
        <v>441</v>
      </c>
      <c r="H19" s="38">
        <f t="shared" si="0"/>
        <v>100</v>
      </c>
      <c r="I19" s="8"/>
    </row>
    <row r="20" spans="1:9" ht="173.25" x14ac:dyDescent="0.2">
      <c r="A20" s="36" t="s">
        <v>23</v>
      </c>
      <c r="B20" s="25" t="s">
        <v>74</v>
      </c>
      <c r="C20" s="37" t="s">
        <v>71</v>
      </c>
      <c r="D20" s="37" t="s">
        <v>72</v>
      </c>
      <c r="E20" s="38">
        <v>73.2</v>
      </c>
      <c r="F20" s="38">
        <v>73.2</v>
      </c>
      <c r="G20" s="38">
        <v>73.2</v>
      </c>
      <c r="H20" s="38">
        <f t="shared" si="0"/>
        <v>100</v>
      </c>
      <c r="I20" s="8"/>
    </row>
    <row r="21" spans="1:9" ht="252" x14ac:dyDescent="0.2">
      <c r="A21" s="36" t="s">
        <v>24</v>
      </c>
      <c r="B21" s="25" t="s">
        <v>48</v>
      </c>
      <c r="C21" s="37" t="s">
        <v>47</v>
      </c>
      <c r="D21" s="37" t="s">
        <v>8</v>
      </c>
      <c r="E21" s="38">
        <v>1470</v>
      </c>
      <c r="F21" s="38">
        <v>1470</v>
      </c>
      <c r="G21" s="38">
        <v>1470</v>
      </c>
      <c r="H21" s="38">
        <f t="shared" si="0"/>
        <v>100</v>
      </c>
      <c r="I21" s="8"/>
    </row>
    <row r="22" spans="1:9" ht="189" x14ac:dyDescent="0.2">
      <c r="A22" s="36" t="s">
        <v>25</v>
      </c>
      <c r="B22" s="25" t="s">
        <v>75</v>
      </c>
      <c r="C22" s="37" t="s">
        <v>76</v>
      </c>
      <c r="D22" s="37" t="s">
        <v>8</v>
      </c>
      <c r="E22" s="38">
        <v>43.2</v>
      </c>
      <c r="F22" s="38">
        <v>43.2</v>
      </c>
      <c r="G22" s="38">
        <v>43.2</v>
      </c>
      <c r="H22" s="38">
        <f t="shared" si="0"/>
        <v>100</v>
      </c>
      <c r="I22" s="8"/>
    </row>
    <row r="23" spans="1:9" ht="31.5" x14ac:dyDescent="0.2">
      <c r="A23" s="36" t="s">
        <v>26</v>
      </c>
      <c r="B23" s="24" t="s">
        <v>10</v>
      </c>
      <c r="C23" s="37" t="s">
        <v>11</v>
      </c>
      <c r="D23" s="37"/>
      <c r="E23" s="38">
        <f>SUM(E24:E25)</f>
        <v>201.7</v>
      </c>
      <c r="F23" s="38">
        <f t="shared" ref="F23" si="1">SUM(F24:F25)</f>
        <v>201.7</v>
      </c>
      <c r="G23" s="38">
        <f>G24+G25</f>
        <v>201.7</v>
      </c>
      <c r="H23" s="38">
        <f t="shared" si="0"/>
        <v>100</v>
      </c>
      <c r="I23" s="8"/>
    </row>
    <row r="24" spans="1:9" ht="189" x14ac:dyDescent="0.2">
      <c r="A24" s="36" t="s">
        <v>51</v>
      </c>
      <c r="B24" s="25" t="s">
        <v>33</v>
      </c>
      <c r="C24" s="37" t="s">
        <v>49</v>
      </c>
      <c r="D24" s="37" t="s">
        <v>12</v>
      </c>
      <c r="E24" s="38">
        <v>113.1</v>
      </c>
      <c r="F24" s="38">
        <v>113.1</v>
      </c>
      <c r="G24" s="38">
        <v>113.1</v>
      </c>
      <c r="H24" s="38">
        <f t="shared" si="0"/>
        <v>100</v>
      </c>
      <c r="I24" s="8"/>
    </row>
    <row r="25" spans="1:9" ht="173.25" x14ac:dyDescent="0.2">
      <c r="A25" s="36" t="s">
        <v>52</v>
      </c>
      <c r="B25" s="25" t="s">
        <v>50</v>
      </c>
      <c r="C25" s="37" t="s">
        <v>40</v>
      </c>
      <c r="D25" s="37" t="s">
        <v>12</v>
      </c>
      <c r="E25" s="38">
        <v>88.6</v>
      </c>
      <c r="F25" s="38">
        <v>88.6</v>
      </c>
      <c r="G25" s="38">
        <v>88.6</v>
      </c>
      <c r="H25" s="38">
        <f t="shared" si="0"/>
        <v>100</v>
      </c>
      <c r="I25" s="8"/>
    </row>
    <row r="26" spans="1:9" ht="63" x14ac:dyDescent="0.2">
      <c r="A26" s="36" t="s">
        <v>53</v>
      </c>
      <c r="B26" s="24" t="s">
        <v>13</v>
      </c>
      <c r="C26" s="37" t="s">
        <v>14</v>
      </c>
      <c r="D26" s="37"/>
      <c r="E26" s="38">
        <f>SUM(E27:E30)</f>
        <v>9816</v>
      </c>
      <c r="F26" s="38">
        <f t="shared" ref="F26" si="2">SUM(F27:F30)</f>
        <v>9816</v>
      </c>
      <c r="G26" s="38">
        <f>G27+G28+G29+G30</f>
        <v>816</v>
      </c>
      <c r="H26" s="38">
        <f t="shared" si="0"/>
        <v>8.3129584352078236</v>
      </c>
      <c r="I26" s="8"/>
    </row>
    <row r="27" spans="1:9" ht="173.25" x14ac:dyDescent="0.2">
      <c r="A27" s="36" t="s">
        <v>54</v>
      </c>
      <c r="B27" s="25" t="s">
        <v>65</v>
      </c>
      <c r="C27" s="37" t="s">
        <v>34</v>
      </c>
      <c r="D27" s="37" t="s">
        <v>15</v>
      </c>
      <c r="E27" s="38">
        <v>316</v>
      </c>
      <c r="F27" s="38">
        <v>316</v>
      </c>
      <c r="G27" s="38">
        <v>316</v>
      </c>
      <c r="H27" s="38">
        <f t="shared" si="0"/>
        <v>100</v>
      </c>
    </row>
    <row r="28" spans="1:9" ht="204.75" x14ac:dyDescent="0.2">
      <c r="A28" s="36" t="s">
        <v>55</v>
      </c>
      <c r="B28" s="25" t="s">
        <v>64</v>
      </c>
      <c r="C28" s="37" t="s">
        <v>67</v>
      </c>
      <c r="D28" s="37" t="s">
        <v>15</v>
      </c>
      <c r="E28" s="38">
        <v>200</v>
      </c>
      <c r="F28" s="38">
        <v>200</v>
      </c>
      <c r="G28" s="38">
        <v>200</v>
      </c>
      <c r="H28" s="38">
        <f t="shared" si="0"/>
        <v>100</v>
      </c>
    </row>
    <row r="29" spans="1:9" ht="267.75" x14ac:dyDescent="0.2">
      <c r="A29" s="36" t="s">
        <v>56</v>
      </c>
      <c r="B29" s="25" t="s">
        <v>66</v>
      </c>
      <c r="C29" s="37" t="s">
        <v>63</v>
      </c>
      <c r="D29" s="37" t="s">
        <v>15</v>
      </c>
      <c r="E29" s="38">
        <v>300</v>
      </c>
      <c r="F29" s="38">
        <v>300</v>
      </c>
      <c r="G29" s="38">
        <v>300</v>
      </c>
      <c r="H29" s="38">
        <f t="shared" si="0"/>
        <v>100</v>
      </c>
    </row>
    <row r="30" spans="1:9" ht="267.75" x14ac:dyDescent="0.2">
      <c r="A30" s="36" t="s">
        <v>57</v>
      </c>
      <c r="B30" s="25" t="s">
        <v>66</v>
      </c>
      <c r="C30" s="37" t="s">
        <v>68</v>
      </c>
      <c r="D30" s="37" t="s">
        <v>69</v>
      </c>
      <c r="E30" s="38">
        <v>9000</v>
      </c>
      <c r="F30" s="38">
        <v>9000</v>
      </c>
      <c r="G30" s="38">
        <v>0</v>
      </c>
      <c r="H30" s="38">
        <f t="shared" si="0"/>
        <v>0</v>
      </c>
    </row>
    <row r="31" spans="1:9" ht="47.25" x14ac:dyDescent="0.2">
      <c r="A31" s="36" t="s">
        <v>58</v>
      </c>
      <c r="B31" s="24" t="s">
        <v>35</v>
      </c>
      <c r="C31" s="37" t="s">
        <v>36</v>
      </c>
      <c r="D31" s="37"/>
      <c r="E31" s="38">
        <v>543.6</v>
      </c>
      <c r="F31" s="38">
        <v>543.6</v>
      </c>
      <c r="G31" s="38">
        <f>G32</f>
        <v>525.5</v>
      </c>
      <c r="H31" s="38">
        <f t="shared" si="0"/>
        <v>96.670345842531276</v>
      </c>
    </row>
    <row r="32" spans="1:9" ht="220.5" x14ac:dyDescent="0.2">
      <c r="A32" s="36" t="s">
        <v>77</v>
      </c>
      <c r="B32" s="25" t="s">
        <v>37</v>
      </c>
      <c r="C32" s="37" t="s">
        <v>38</v>
      </c>
      <c r="D32" s="37" t="s">
        <v>39</v>
      </c>
      <c r="E32" s="38">
        <v>543.6</v>
      </c>
      <c r="F32" s="38">
        <v>543.6</v>
      </c>
      <c r="G32" s="38">
        <v>525.5</v>
      </c>
      <c r="H32" s="38">
        <f t="shared" si="0"/>
        <v>96.670345842531276</v>
      </c>
    </row>
    <row r="33" spans="1:8" ht="78.75" x14ac:dyDescent="0.2">
      <c r="A33" s="36" t="s">
        <v>78</v>
      </c>
      <c r="B33" s="26" t="s">
        <v>59</v>
      </c>
      <c r="C33" s="37" t="s">
        <v>60</v>
      </c>
      <c r="D33" s="37"/>
      <c r="E33" s="38">
        <f>SUM(E34)</f>
        <v>3054.6</v>
      </c>
      <c r="F33" s="38">
        <f t="shared" ref="F33" si="3">SUM(F34)</f>
        <v>3054.6</v>
      </c>
      <c r="G33" s="38">
        <f>G34</f>
        <v>3054.6</v>
      </c>
      <c r="H33" s="38">
        <f t="shared" si="0"/>
        <v>100</v>
      </c>
    </row>
    <row r="34" spans="1:8" ht="204.75" x14ac:dyDescent="0.2">
      <c r="A34" s="36" t="s">
        <v>79</v>
      </c>
      <c r="B34" s="26" t="s">
        <v>61</v>
      </c>
      <c r="C34" s="37" t="s">
        <v>62</v>
      </c>
      <c r="D34" s="39">
        <v>1003</v>
      </c>
      <c r="E34" s="38">
        <v>3054.6</v>
      </c>
      <c r="F34" s="38">
        <v>3054.6</v>
      </c>
      <c r="G34" s="38">
        <v>3054.6</v>
      </c>
      <c r="H34" s="38">
        <f t="shared" si="0"/>
        <v>100</v>
      </c>
    </row>
    <row r="35" spans="1:8" ht="15.75" x14ac:dyDescent="0.25">
      <c r="A35" s="33" t="s">
        <v>27</v>
      </c>
      <c r="B35" s="34"/>
      <c r="C35" s="40"/>
      <c r="D35" s="36"/>
      <c r="E35" s="41">
        <f>E33+E13+E23+E26+E31+0.1</f>
        <v>27749.399999999998</v>
      </c>
      <c r="F35" s="41">
        <f>F33+F13+F23+F26+F31</f>
        <v>25742.6</v>
      </c>
      <c r="G35" s="41">
        <f>G13+G23+G26+G31+G33</f>
        <v>14576.380000000003</v>
      </c>
      <c r="H35" s="38">
        <f t="shared" si="0"/>
        <v>56.623573376426641</v>
      </c>
    </row>
    <row r="36" spans="1:8" ht="15.75" x14ac:dyDescent="0.25">
      <c r="A36" s="19"/>
      <c r="B36" s="20"/>
      <c r="C36" s="21"/>
      <c r="D36" s="21"/>
      <c r="E36" s="22"/>
      <c r="F36" s="22"/>
      <c r="G36" s="22"/>
      <c r="H36" s="22"/>
    </row>
    <row r="37" spans="1:8" ht="15.75" x14ac:dyDescent="0.25">
      <c r="A37" s="19"/>
      <c r="B37" s="23"/>
      <c r="C37" s="21"/>
      <c r="D37" s="21"/>
      <c r="E37" s="22"/>
      <c r="F37" s="22"/>
      <c r="G37" s="22"/>
      <c r="H37" s="22"/>
    </row>
    <row r="38" spans="1:8" ht="15.75" x14ac:dyDescent="0.25">
      <c r="A38" s="19"/>
      <c r="B38" s="23"/>
      <c r="C38" s="21"/>
      <c r="D38" s="21"/>
      <c r="E38" s="22"/>
      <c r="F38" s="22"/>
      <c r="G38" s="22"/>
      <c r="H38" s="22"/>
    </row>
    <row r="39" spans="1:8" ht="15.75" x14ac:dyDescent="0.25">
      <c r="A39" s="31"/>
      <c r="B39" s="31"/>
      <c r="C39" s="31"/>
      <c r="D39" s="31"/>
      <c r="E39" s="17"/>
      <c r="F39" s="17"/>
      <c r="G39" s="17"/>
      <c r="H39" s="17"/>
    </row>
    <row r="40" spans="1:8" ht="15.75" x14ac:dyDescent="0.2">
      <c r="A40" s="13"/>
      <c r="B40" s="14"/>
      <c r="C40" s="13"/>
      <c r="D40" s="13"/>
      <c r="E40" s="15"/>
      <c r="F40" s="15"/>
      <c r="G40" s="15"/>
      <c r="H40" s="15"/>
    </row>
    <row r="41" spans="1:8" ht="15.75" x14ac:dyDescent="0.25">
      <c r="A41" s="31"/>
      <c r="B41" s="31"/>
      <c r="C41" s="16"/>
      <c r="D41" s="16"/>
      <c r="E41" s="17"/>
      <c r="F41" s="18"/>
      <c r="G41" s="18"/>
      <c r="H41" s="18"/>
    </row>
  </sheetData>
  <mergeCells count="9">
    <mergeCell ref="F2:H2"/>
    <mergeCell ref="F4:H4"/>
    <mergeCell ref="F5:H5"/>
    <mergeCell ref="F3:H3"/>
    <mergeCell ref="A41:B41"/>
    <mergeCell ref="B10:D10"/>
    <mergeCell ref="A39:D39"/>
    <mergeCell ref="A35:B35"/>
    <mergeCell ref="A7:H8"/>
  </mergeCells>
  <pageMargins left="0.98425196850393704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2025-04-22T04:31:07Z</cp:lastPrinted>
  <dcterms:created xsi:type="dcterms:W3CDTF">2020-11-03T09:39:37Z</dcterms:created>
  <dcterms:modified xsi:type="dcterms:W3CDTF">2025-04-22T05:10:02Z</dcterms:modified>
</cp:coreProperties>
</file>